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08"/>
  <workbookPr showInkAnnotation="0" autoCompressPictures="0"/>
  <mc:AlternateContent xmlns:mc="http://schemas.openxmlformats.org/markup-compatibility/2006">
    <mc:Choice Requires="x15">
      <x15ac:absPath xmlns:x15ac="http://schemas.microsoft.com/office/spreadsheetml/2010/11/ac" url="/Users/macbook/Dropbox/Poland/Replication_AER/Data/original_data/"/>
    </mc:Choice>
  </mc:AlternateContent>
  <xr:revisionPtr revIDLastSave="0" documentId="8_{79984852-8BC7-2E43-BBF4-DAF47A56A90C}" xr6:coauthVersionLast="45" xr6:coauthVersionMax="45" xr10:uidLastSave="{00000000-0000-0000-0000-000000000000}"/>
  <bookViews>
    <workbookView xWindow="1120" yWindow="460" windowWidth="23900" windowHeight="15520" tabRatio="500" xr2:uid="{00000000-000D-0000-FFFF-FFFF00000000}"/>
  </bookViews>
  <sheets>
    <sheet name="data" sheetId="1" r:id="rId1"/>
    <sheet name="source" sheetId="2" r:id="rId2"/>
  </sheets>
  <calcPr calcId="191029"/>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H29" i="1" l="1"/>
  <c r="B77" i="1"/>
  <c r="Y11" i="1"/>
  <c r="Y19" i="1"/>
  <c r="Y27" i="1"/>
  <c r="W18" i="1"/>
  <c r="W26" i="1"/>
  <c r="Q27" i="1"/>
  <c r="Q23" i="1"/>
  <c r="Q19" i="1"/>
  <c r="Q15" i="1"/>
  <c r="Q11" i="1"/>
  <c r="Q7" i="1"/>
  <c r="P28" i="1"/>
  <c r="P24" i="1"/>
  <c r="P20" i="1"/>
  <c r="P16" i="1"/>
  <c r="P12" i="1"/>
  <c r="P8" i="1"/>
  <c r="O28" i="1"/>
  <c r="Y28" i="1" s="1"/>
  <c r="O27" i="1"/>
  <c r="O24" i="1"/>
  <c r="Y24" i="1" s="1"/>
  <c r="O23" i="1"/>
  <c r="Y23" i="1" s="1"/>
  <c r="O20" i="1"/>
  <c r="Y20" i="1" s="1"/>
  <c r="O19" i="1"/>
  <c r="O16" i="1"/>
  <c r="Y16" i="1" s="1"/>
  <c r="O15" i="1"/>
  <c r="Y15" i="1" s="1"/>
  <c r="O12" i="1"/>
  <c r="Y12" i="1" s="1"/>
  <c r="O11" i="1"/>
  <c r="O8" i="1"/>
  <c r="Y8" i="1" s="1"/>
  <c r="O7" i="1"/>
  <c r="Y7" i="1" s="1"/>
  <c r="N29" i="1"/>
  <c r="W29" i="1" s="1"/>
  <c r="N28" i="1"/>
  <c r="W28" i="1" s="1"/>
  <c r="N25" i="1"/>
  <c r="W25" i="1" s="1"/>
  <c r="N24" i="1"/>
  <c r="W24" i="1" s="1"/>
  <c r="N21" i="1"/>
  <c r="W21" i="1" s="1"/>
  <c r="N20" i="1"/>
  <c r="W20" i="1" s="1"/>
  <c r="N17" i="1"/>
  <c r="W17" i="1" s="1"/>
  <c r="N16" i="1"/>
  <c r="W16" i="1" s="1"/>
  <c r="N13" i="1"/>
  <c r="W13" i="1" s="1"/>
  <c r="N12" i="1"/>
  <c r="W12" i="1" s="1"/>
  <c r="N9" i="1"/>
  <c r="W9" i="1" s="1"/>
  <c r="N8" i="1"/>
  <c r="W8" i="1" s="1"/>
  <c r="N5" i="1"/>
  <c r="W5" i="1" s="1"/>
  <c r="M29" i="1"/>
  <c r="O29" i="1" s="1"/>
  <c r="Y29" i="1" s="1"/>
  <c r="M28" i="1"/>
  <c r="M27" i="1"/>
  <c r="M26" i="1"/>
  <c r="O26" i="1" s="1"/>
  <c r="Y26" i="1" s="1"/>
  <c r="M25" i="1"/>
  <c r="O25" i="1" s="1"/>
  <c r="Y25" i="1" s="1"/>
  <c r="M24" i="1"/>
  <c r="M23" i="1"/>
  <c r="M22" i="1"/>
  <c r="O22" i="1" s="1"/>
  <c r="Y22" i="1" s="1"/>
  <c r="M21" i="1"/>
  <c r="O21" i="1" s="1"/>
  <c r="Y21" i="1" s="1"/>
  <c r="M20" i="1"/>
  <c r="M19" i="1"/>
  <c r="M18" i="1"/>
  <c r="O18" i="1" s="1"/>
  <c r="Y18" i="1" s="1"/>
  <c r="M17" i="1"/>
  <c r="O17" i="1" s="1"/>
  <c r="Y17" i="1" s="1"/>
  <c r="M16" i="1"/>
  <c r="M15" i="1"/>
  <c r="M14" i="1"/>
  <c r="O14" i="1" s="1"/>
  <c r="Y14" i="1" s="1"/>
  <c r="M13" i="1"/>
  <c r="O13" i="1" s="1"/>
  <c r="Y13" i="1" s="1"/>
  <c r="M12" i="1"/>
  <c r="M11" i="1"/>
  <c r="M10" i="1"/>
  <c r="O10" i="1" s="1"/>
  <c r="Y10" i="1" s="1"/>
  <c r="M9" i="1"/>
  <c r="O9" i="1" s="1"/>
  <c r="Y9" i="1" s="1"/>
  <c r="M8" i="1"/>
  <c r="M7" i="1"/>
  <c r="M6" i="1"/>
  <c r="O6" i="1" s="1"/>
  <c r="Y6" i="1" s="1"/>
  <c r="M5" i="1"/>
  <c r="O5" i="1" s="1"/>
  <c r="Y5" i="1" s="1"/>
  <c r="L29" i="1"/>
  <c r="L28" i="1"/>
  <c r="L27" i="1"/>
  <c r="N27" i="1" s="1"/>
  <c r="W27" i="1" s="1"/>
  <c r="L26" i="1"/>
  <c r="N26" i="1" s="1"/>
  <c r="L25" i="1"/>
  <c r="L24" i="1"/>
  <c r="L23" i="1"/>
  <c r="N23" i="1" s="1"/>
  <c r="W23" i="1" s="1"/>
  <c r="L22" i="1"/>
  <c r="N22" i="1" s="1"/>
  <c r="W22" i="1" s="1"/>
  <c r="L21" i="1"/>
  <c r="L20" i="1"/>
  <c r="L19" i="1"/>
  <c r="N19" i="1" s="1"/>
  <c r="W19" i="1" s="1"/>
  <c r="L18" i="1"/>
  <c r="N18" i="1" s="1"/>
  <c r="L17" i="1"/>
  <c r="L16" i="1"/>
  <c r="L15" i="1"/>
  <c r="N15" i="1" s="1"/>
  <c r="W15" i="1" s="1"/>
  <c r="L14" i="1"/>
  <c r="N14" i="1" s="1"/>
  <c r="W14" i="1" s="1"/>
  <c r="L13" i="1"/>
  <c r="L12" i="1"/>
  <c r="L11" i="1"/>
  <c r="N11" i="1" s="1"/>
  <c r="W11" i="1" s="1"/>
  <c r="L10" i="1"/>
  <c r="N10" i="1" s="1"/>
  <c r="W10" i="1" s="1"/>
  <c r="L9" i="1"/>
  <c r="L8" i="1"/>
  <c r="L7" i="1"/>
  <c r="N7" i="1" s="1"/>
  <c r="W7" i="1" s="1"/>
  <c r="L6" i="1"/>
  <c r="N6" i="1" s="1"/>
  <c r="W6" i="1" s="1"/>
  <c r="L5" i="1"/>
  <c r="H28" i="1"/>
  <c r="H27" i="1"/>
  <c r="H26" i="1"/>
  <c r="Q26" i="1" s="1"/>
  <c r="H25" i="1"/>
  <c r="H24" i="1"/>
  <c r="Q24" i="1" s="1"/>
  <c r="H23" i="1"/>
  <c r="H22" i="1"/>
  <c r="Q22" i="1" s="1"/>
  <c r="H21" i="1"/>
  <c r="H20" i="1"/>
  <c r="Q20" i="1" s="1"/>
  <c r="H19" i="1"/>
  <c r="H18" i="1"/>
  <c r="Q18" i="1" s="1"/>
  <c r="H17" i="1"/>
  <c r="H16" i="1"/>
  <c r="Q16" i="1" s="1"/>
  <c r="H15" i="1"/>
  <c r="H14" i="1"/>
  <c r="Q14" i="1" s="1"/>
  <c r="H13" i="1"/>
  <c r="H12" i="1"/>
  <c r="H11" i="1"/>
  <c r="H10" i="1"/>
  <c r="Q10" i="1" s="1"/>
  <c r="H9" i="1"/>
  <c r="H8" i="1"/>
  <c r="H7" i="1"/>
  <c r="H6" i="1"/>
  <c r="Q6" i="1" s="1"/>
  <c r="H5" i="1"/>
  <c r="G29" i="1"/>
  <c r="P29" i="1" s="1"/>
  <c r="G28" i="1"/>
  <c r="G27" i="1"/>
  <c r="J27" i="1" s="1"/>
  <c r="K27" i="1" s="1"/>
  <c r="U27" i="1" s="1"/>
  <c r="G26" i="1"/>
  <c r="P27" i="1" s="1"/>
  <c r="G25" i="1"/>
  <c r="P25" i="1" s="1"/>
  <c r="G24" i="1"/>
  <c r="G23" i="1"/>
  <c r="J23" i="1" s="1"/>
  <c r="K23" i="1" s="1"/>
  <c r="U23" i="1" s="1"/>
  <c r="G22" i="1"/>
  <c r="G21" i="1"/>
  <c r="P21" i="1" s="1"/>
  <c r="G20" i="1"/>
  <c r="G19" i="1"/>
  <c r="J19" i="1" s="1"/>
  <c r="K19" i="1" s="1"/>
  <c r="U19" i="1" s="1"/>
  <c r="G18" i="1"/>
  <c r="P19" i="1" s="1"/>
  <c r="G17" i="1"/>
  <c r="P17" i="1" s="1"/>
  <c r="G16" i="1"/>
  <c r="G15" i="1"/>
  <c r="J15" i="1" s="1"/>
  <c r="K15" i="1" s="1"/>
  <c r="U15" i="1" s="1"/>
  <c r="G14" i="1"/>
  <c r="G13" i="1"/>
  <c r="P13" i="1" s="1"/>
  <c r="G12" i="1"/>
  <c r="G11" i="1"/>
  <c r="J11" i="1" s="1"/>
  <c r="K11" i="1" s="1"/>
  <c r="U11" i="1" s="1"/>
  <c r="G10" i="1"/>
  <c r="P11" i="1" s="1"/>
  <c r="G9" i="1"/>
  <c r="P9" i="1" s="1"/>
  <c r="G8" i="1"/>
  <c r="G7" i="1"/>
  <c r="J7" i="1" s="1"/>
  <c r="K7" i="1" s="1"/>
  <c r="U7" i="1" s="1"/>
  <c r="G6" i="1"/>
  <c r="G5" i="1"/>
  <c r="J5" i="1" s="1"/>
  <c r="S11" i="1" l="1"/>
  <c r="R11" i="1"/>
  <c r="S19" i="1"/>
  <c r="R19" i="1"/>
  <c r="S27" i="1"/>
  <c r="R27" i="1"/>
  <c r="J8" i="1"/>
  <c r="K8" i="1" s="1"/>
  <c r="U8" i="1" s="1"/>
  <c r="J16" i="1"/>
  <c r="J24" i="1"/>
  <c r="K24" i="1" s="1"/>
  <c r="U24" i="1" s="1"/>
  <c r="R16" i="1"/>
  <c r="S16" i="1"/>
  <c r="R24" i="1"/>
  <c r="S24" i="1"/>
  <c r="Q8" i="1"/>
  <c r="R8" i="1" s="1"/>
  <c r="J9" i="1"/>
  <c r="J17" i="1"/>
  <c r="K17" i="1" s="1"/>
  <c r="U17" i="1" s="1"/>
  <c r="J25" i="1"/>
  <c r="K25" i="1" s="1"/>
  <c r="U25" i="1" s="1"/>
  <c r="K16" i="1"/>
  <c r="U16" i="1" s="1"/>
  <c r="R21" i="1"/>
  <c r="R29" i="1"/>
  <c r="Q29" i="1"/>
  <c r="S29" i="1" s="1"/>
  <c r="Q28" i="1"/>
  <c r="J12" i="1"/>
  <c r="K12" i="1" s="1"/>
  <c r="U12" i="1" s="1"/>
  <c r="J20" i="1"/>
  <c r="K20" i="1" s="1"/>
  <c r="U20" i="1" s="1"/>
  <c r="J28" i="1"/>
  <c r="S20" i="1"/>
  <c r="R20" i="1"/>
  <c r="S28" i="1"/>
  <c r="R28" i="1"/>
  <c r="Q12" i="1"/>
  <c r="R12" i="1" s="1"/>
  <c r="P6" i="1"/>
  <c r="J6" i="1"/>
  <c r="K6" i="1" s="1"/>
  <c r="U6" i="1" s="1"/>
  <c r="P10" i="1"/>
  <c r="J10" i="1"/>
  <c r="P14" i="1"/>
  <c r="J14" i="1"/>
  <c r="K14" i="1" s="1"/>
  <c r="U14" i="1" s="1"/>
  <c r="P18" i="1"/>
  <c r="J18" i="1"/>
  <c r="P22" i="1"/>
  <c r="J22" i="1"/>
  <c r="K22" i="1" s="1"/>
  <c r="U22" i="1" s="1"/>
  <c r="P26" i="1"/>
  <c r="J26" i="1"/>
  <c r="K5" i="1"/>
  <c r="U5" i="1" s="1"/>
  <c r="Q9" i="1"/>
  <c r="R9" i="1" s="1"/>
  <c r="K9" i="1"/>
  <c r="U9" i="1" s="1"/>
  <c r="Q13" i="1"/>
  <c r="S13" i="1" s="1"/>
  <c r="K13" i="1"/>
  <c r="U13" i="1" s="1"/>
  <c r="Q17" i="1"/>
  <c r="S17" i="1" s="1"/>
  <c r="Q21" i="1"/>
  <c r="Q25" i="1"/>
  <c r="R25" i="1" s="1"/>
  <c r="J13" i="1"/>
  <c r="J21" i="1"/>
  <c r="K21" i="1" s="1"/>
  <c r="U21" i="1" s="1"/>
  <c r="J29" i="1"/>
  <c r="K29" i="1" s="1"/>
  <c r="U29" i="1" s="1"/>
  <c r="K28" i="1"/>
  <c r="U28" i="1" s="1"/>
  <c r="P7" i="1"/>
  <c r="P15" i="1"/>
  <c r="P23" i="1"/>
  <c r="S21" i="1"/>
  <c r="K10" i="1"/>
  <c r="U10" i="1" s="1"/>
  <c r="K18" i="1"/>
  <c r="U18" i="1" s="1"/>
  <c r="K26" i="1"/>
  <c r="U26" i="1" s="1"/>
  <c r="S15" i="1" l="1"/>
  <c r="R15" i="1"/>
  <c r="R17" i="1"/>
  <c r="S22" i="1"/>
  <c r="R22" i="1"/>
  <c r="S6" i="1"/>
  <c r="R6" i="1"/>
  <c r="S9" i="1"/>
  <c r="S12" i="1"/>
  <c r="S7" i="1"/>
  <c r="R7" i="1"/>
  <c r="S14" i="1"/>
  <c r="R14" i="1"/>
  <c r="R13" i="1"/>
  <c r="S8" i="1"/>
  <c r="S23" i="1"/>
  <c r="R23" i="1"/>
  <c r="S26" i="1"/>
  <c r="R26" i="1"/>
  <c r="S18" i="1"/>
  <c r="R18" i="1"/>
  <c r="S10" i="1"/>
  <c r="R10" i="1"/>
  <c r="S25" i="1"/>
</calcChain>
</file>

<file path=xl/sharedStrings.xml><?xml version="1.0" encoding="utf-8"?>
<sst xmlns="http://schemas.openxmlformats.org/spreadsheetml/2006/main" count="103" uniqueCount="90">
  <si>
    <t>Date</t>
  </si>
  <si>
    <t>from Kresy</t>
  </si>
  <si>
    <t>from Central Poland</t>
  </si>
  <si>
    <t>urban</t>
  </si>
  <si>
    <t>rural</t>
  </si>
  <si>
    <t xml:space="preserve">source: </t>
  </si>
  <si>
    <t>Panstwowy Urzad Repatriacyjny (PUR), Wydzial Statystyki i Ewidencji, Zestawienie ilosci osiedlonych repatriantow i przesiedlencow w miastach Ziem Odzyskanych</t>
  </si>
  <si>
    <t>Panstwowy Urzad Repatriacyjny (PUR), Wydzial Statystyki i Ewidencji, Zestawienie ilosci osiedlonych repatriantow i przesiedlencow na gospodarstwach wiejskich  Ziem Odzyskanych</t>
  </si>
  <si>
    <t>Archiwum Akt Nowych, MZO 1661</t>
  </si>
  <si>
    <t>Total_Kresy</t>
  </si>
  <si>
    <t>Total_CP</t>
  </si>
  <si>
    <t xml:space="preserve">Total </t>
  </si>
  <si>
    <t xml:space="preserve">share_CP </t>
  </si>
  <si>
    <t>Total_rural</t>
  </si>
  <si>
    <t>Total_urban</t>
  </si>
  <si>
    <t>share_CP_urban</t>
  </si>
  <si>
    <t>share_CP_ rural</t>
  </si>
  <si>
    <t>Number of settlers in Western Territories</t>
  </si>
  <si>
    <t>source :</t>
  </si>
  <si>
    <t>Archiwum Akt Nowych, Ministerstwo Ziem Odzyskanych,  MZO 1659</t>
  </si>
  <si>
    <t>Republic</t>
  </si>
  <si>
    <t>LSRR</t>
  </si>
  <si>
    <t>USRR</t>
  </si>
  <si>
    <t>BSSR</t>
  </si>
  <si>
    <t>337 756</t>
  </si>
  <si>
    <t>605 545</t>
  </si>
  <si>
    <t>320 414</t>
  </si>
  <si>
    <t>agricultural workers</t>
  </si>
  <si>
    <t>craftsmen</t>
  </si>
  <si>
    <t>industrial and trade workers</t>
  </si>
  <si>
    <t>white collar workers</t>
  </si>
  <si>
    <t>other</t>
  </si>
  <si>
    <t>63 299</t>
  </si>
  <si>
    <t>21 087</t>
  </si>
  <si>
    <t>21 953</t>
  </si>
  <si>
    <t>170 935</t>
  </si>
  <si>
    <t>145 916</t>
  </si>
  <si>
    <t>78 519</t>
  </si>
  <si>
    <t>30 281</t>
  </si>
  <si>
    <t>9 988</t>
  </si>
  <si>
    <t>30 844</t>
  </si>
  <si>
    <t>14 037</t>
  </si>
  <si>
    <t>38 294</t>
  </si>
  <si>
    <t>312 018</t>
  </si>
  <si>
    <t>204 394</t>
  </si>
  <si>
    <t>Arrived</t>
  </si>
  <si>
    <t>40 313</t>
  </si>
  <si>
    <t>338 618</t>
  </si>
  <si>
    <t>97 685</t>
  </si>
  <si>
    <t>8 315</t>
  </si>
  <si>
    <t>74 246</t>
  </si>
  <si>
    <t>21 620</t>
  </si>
  <si>
    <t>6 326</t>
  </si>
  <si>
    <t>16 350</t>
  </si>
  <si>
    <t>16 417</t>
  </si>
  <si>
    <t>2 075</t>
  </si>
  <si>
    <t>19 256</t>
  </si>
  <si>
    <t>4 210</t>
  </si>
  <si>
    <t>3 615</t>
  </si>
  <si>
    <t>12 428</t>
  </si>
  <si>
    <t>8 615</t>
  </si>
  <si>
    <t>19 982</t>
  </si>
  <si>
    <t>216 338</t>
  </si>
  <si>
    <t>46 823</t>
  </si>
  <si>
    <t>by_month_kresy</t>
  </si>
  <si>
    <t>by_month_cp</t>
  </si>
  <si>
    <t>month_diff_kresy_cp</t>
  </si>
  <si>
    <t>share_new_arrival_Kresy</t>
  </si>
  <si>
    <t>Share of Kresy migrants among all migrants in WT by month in the first two years of the mass migration</t>
  </si>
  <si>
    <t>Urban destinations</t>
  </si>
  <si>
    <t>Rural destinations</t>
  </si>
  <si>
    <t>Share of Kresy migrants among total migrants in urbanand rural destinations</t>
  </si>
  <si>
    <t>The data come from The Central Archives of Modern Records in Warsaw, from the documents produced by the Ministry of Recovered Territories, n° 1661. The registry of migrants covers re-settlers from Central Poland and forced migrants from Kresy</t>
  </si>
  <si>
    <t xml:space="preserve">of which </t>
  </si>
  <si>
    <t>Results of the repatriation action of the population from the USSR (MZO 1659)</t>
  </si>
  <si>
    <t xml:space="preserve">Below are data from the same source describing the repatriation of Poles from the three Soviet Republics: LSRR (Lithuanian), USSR (Ukrainian) and BSRR (Belarussian), in 1945. First we have numbers of those who registered, by different progessional groups, then the number of those who actually arrived in Western Territories. </t>
  </si>
  <si>
    <t>There are other numbers for those registered and moved for different dates: 1/12/45, 1/1/46, 15/3/46, 1/5/46, 1/6/46, 1/7/46, 1/8/46, etc</t>
  </si>
  <si>
    <t>Total number of people registered for resettlement</t>
  </si>
  <si>
    <t>Number of transferees</t>
  </si>
  <si>
    <t>Before 1/6/1945</t>
  </si>
  <si>
    <t>June 1945</t>
  </si>
  <si>
    <t>July 1945</t>
  </si>
  <si>
    <t>August 1945</t>
  </si>
  <si>
    <t>September 1945</t>
  </si>
  <si>
    <t>October 1945</t>
  </si>
  <si>
    <t xml:space="preserve">November1945 </t>
  </si>
  <si>
    <t>December 1945</t>
  </si>
  <si>
    <r>
      <t>Źródło: S. Banasiak,</t>
    </r>
    <r>
      <rPr>
        <i/>
        <sz val="12"/>
        <color theme="1"/>
        <rFont val="Calibri"/>
        <scheme val="minor"/>
      </rPr>
      <t xml:space="preserve"> Działalność osadnicza Państwowego Urzędu Repatriacyjnego na Ziemiach Od-zyskanych w latach 1945-1947</t>
    </r>
    <r>
      <rPr>
        <sz val="12"/>
        <color theme="1"/>
        <rFont val="Calibri"/>
        <family val="2"/>
        <charset val="204"/>
        <scheme val="minor"/>
      </rPr>
      <t>, Instytut Zachodni, Poznań 1963, s. 110.</t>
    </r>
  </si>
  <si>
    <t>Transferees (internal migrants, 'przesiedlency') to Western Territories in 1945</t>
  </si>
  <si>
    <t>total 1945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</si>
</sst>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409]mmm\-yy;@"/>
  </numFmts>
  <fonts count="7" x14ac:knownFonts="1">
    <font>
      <sz val="12"/>
      <color theme="1"/>
      <name val="Calibri"/>
      <family val="2"/>
      <charset val="204"/>
      <scheme val="minor"/>
    </font>
    <font>
      <u/>
      <sz val="12"/>
      <color theme="10"/>
      <name val="Calibri"/>
      <family val="2"/>
      <scheme val="minor"/>
    </font>
    <font>
      <u/>
      <sz val="12"/>
      <color theme="11"/>
      <name val="Calibri"/>
      <family val="2"/>
      <scheme val="minor"/>
    </font>
    <font>
      <b/>
      <sz val="12"/>
      <color theme="1"/>
      <name val="Calibri"/>
      <family val="2"/>
      <charset val="134"/>
      <scheme val="minor"/>
    </font>
    <font>
      <sz val="12"/>
      <color indexed="206"/>
      <name val="Calibri"/>
      <family val="2"/>
      <charset val="134"/>
    </font>
    <font>
      <sz val="14"/>
      <name val="Arial"/>
    </font>
    <font>
      <i/>
      <sz val="12"/>
      <color theme="1"/>
      <name val="Calibri"/>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bgColor indexed="64"/>
      </patternFill>
    </fill>
  </fills>
  <borders count="1">
    <border>
      <left/>
      <right/>
      <top/>
      <bottom/>
      <diagonal/>
    </border>
  </borders>
  <cellStyleXfs count="7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20">
    <xf numFmtId="0" fontId="0" fillId="0" borderId="0" xfId="0"/>
    <xf numFmtId="0" fontId="0" fillId="0" borderId="0" xfId="0" applyAlignment="1">
      <alignment horizontal="center"/>
    </xf>
    <xf numFmtId="14" fontId="0" fillId="0" borderId="0" xfId="0" applyNumberFormat="1"/>
    <xf numFmtId="0" fontId="0" fillId="2" borderId="0" xfId="0" applyFill="1"/>
    <xf numFmtId="0" fontId="0" fillId="0" borderId="0" xfId="0" applyAlignment="1">
      <alignment horizontal="center"/>
    </xf>
    <xf numFmtId="0" fontId="3" fillId="0" borderId="0" xfId="0" applyFont="1"/>
    <xf numFmtId="0" fontId="4" fillId="0" borderId="0" xfId="0" applyFont="1" applyAlignment="1">
      <alignment horizontal="center"/>
    </xf>
    <xf numFmtId="2" fontId="0" fillId="0" borderId="0" xfId="0" applyNumberFormat="1"/>
    <xf numFmtId="164" fontId="0" fillId="0" borderId="0" xfId="0" applyNumberFormat="1"/>
    <xf numFmtId="164" fontId="0" fillId="0" borderId="0" xfId="0" applyNumberFormat="1" applyAlignment="1">
      <alignment horizontal="center"/>
    </xf>
    <xf numFmtId="164" fontId="0" fillId="3" borderId="0" xfId="0" applyNumberFormat="1" applyFill="1" applyAlignment="1">
      <alignment horizontal="center"/>
    </xf>
    <xf numFmtId="164" fontId="3" fillId="0" borderId="0" xfId="0" applyNumberFormat="1" applyFont="1" applyAlignment="1">
      <alignment horizontal="center"/>
    </xf>
    <xf numFmtId="0" fontId="0" fillId="3" borderId="0" xfId="0" applyFill="1" applyAlignment="1">
      <alignment horizontal="center"/>
    </xf>
    <xf numFmtId="0" fontId="3" fillId="0" borderId="0" xfId="0" applyFont="1" applyAlignment="1">
      <alignment horizontal="center"/>
    </xf>
    <xf numFmtId="0" fontId="0" fillId="0" borderId="0" xfId="0" applyAlignment="1">
      <alignment horizontal="center"/>
    </xf>
    <xf numFmtId="0" fontId="5" fillId="0" borderId="0" xfId="0" applyFont="1"/>
    <xf numFmtId="0" fontId="0" fillId="4" borderId="0" xfId="0" applyFill="1" applyAlignment="1">
      <alignment horizontal="center"/>
    </xf>
    <xf numFmtId="165" fontId="0" fillId="0" borderId="0" xfId="0" applyNumberFormat="1"/>
    <xf numFmtId="165" fontId="3" fillId="0" borderId="0" xfId="0" applyNumberFormat="1" applyFont="1"/>
    <xf numFmtId="0" fontId="0" fillId="0" borderId="0" xfId="0" applyAlignment="1">
      <alignment horizontal="center"/>
    </xf>
  </cellXfs>
  <cellStyles count="7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The stock of </a:t>
            </a:r>
            <a:r>
              <a:rPr lang="ru-RU"/>
              <a:t>migrants </a:t>
            </a:r>
            <a:r>
              <a:rPr lang="en-US"/>
              <a:t>who</a:t>
            </a:r>
            <a:r>
              <a:rPr lang="en-US" baseline="0"/>
              <a:t> </a:t>
            </a:r>
            <a:r>
              <a:rPr lang="en-US"/>
              <a:t>have arrived </a:t>
            </a:r>
            <a:r>
              <a:rPr lang="ru-RU"/>
              <a:t>in </a:t>
            </a:r>
            <a:endParaRPr lang="en-US"/>
          </a:p>
          <a:p>
            <a:pPr>
              <a:defRPr/>
            </a:pPr>
            <a:r>
              <a:rPr lang="ru-RU"/>
              <a:t>W</a:t>
            </a:r>
            <a:r>
              <a:rPr lang="en-US"/>
              <a:t>estern </a:t>
            </a:r>
            <a:r>
              <a:rPr lang="ru-RU"/>
              <a:t>T</a:t>
            </a:r>
            <a:r>
              <a:rPr lang="en-US"/>
              <a:t>erritories </a:t>
            </a:r>
            <a:r>
              <a:rPr lang="ru-RU"/>
              <a:t>by</a:t>
            </a:r>
            <a:r>
              <a:rPr lang="en-US" baseline="0"/>
              <a:t> </a:t>
            </a:r>
            <a:r>
              <a:rPr lang="ru-RU"/>
              <a:t>month</a:t>
            </a:r>
            <a:endParaRPr lang="en-US"/>
          </a:p>
          <a:p>
            <a:pPr>
              <a:defRPr/>
            </a:pPr>
            <a:r>
              <a:rPr lang="en-US"/>
              <a:t>during the</a:t>
            </a:r>
            <a:r>
              <a:rPr lang="ru-RU"/>
              <a:t> first two years of the mass migration</a:t>
            </a:r>
          </a:p>
        </c:rich>
      </c:tx>
      <c:layout>
        <c:manualLayout>
          <c:xMode val="edge"/>
          <c:yMode val="edge"/>
          <c:x val="0.204446987731185"/>
          <c:y val="3.1654724409448803E-2"/>
        </c:manualLayout>
      </c:layout>
      <c:overlay val="0"/>
    </c:title>
    <c:autoTitleDeleted val="0"/>
    <c:plotArea>
      <c:layout>
        <c:manualLayout>
          <c:layoutTarget val="inner"/>
          <c:xMode val="edge"/>
          <c:yMode val="edge"/>
          <c:x val="9.9077159809249193E-2"/>
          <c:y val="0.211855670103093"/>
          <c:w val="0.87288732394366197"/>
          <c:h val="0.64572915821089405"/>
        </c:manualLayout>
      </c:layout>
      <c:lineChart>
        <c:grouping val="standard"/>
        <c:varyColors val="0"/>
        <c:ser>
          <c:idx val="0"/>
          <c:order val="0"/>
          <c:tx>
            <c:strRef>
              <c:f>data!$J$3</c:f>
              <c:strCache>
                <c:ptCount val="1"/>
                <c:pt idx="0">
                  <c:v>Total </c:v>
                </c:pt>
              </c:strCache>
            </c:strRef>
          </c:tx>
          <c:marker>
            <c:symbol val="none"/>
          </c:marker>
          <c:cat>
            <c:numRef>
              <c:f>data!$T$4:$T$30</c:f>
              <c:numCache>
                <c:formatCode>[$-409]mmm\-yy;@</c:formatCode>
                <c:ptCount val="27"/>
                <c:pt idx="1">
                  <c:v>16802</c:v>
                </c:pt>
                <c:pt idx="2">
                  <c:v>16833</c:v>
                </c:pt>
                <c:pt idx="3">
                  <c:v>16861</c:v>
                </c:pt>
                <c:pt idx="4">
                  <c:v>16892</c:v>
                </c:pt>
                <c:pt idx="5">
                  <c:v>16922</c:v>
                </c:pt>
                <c:pt idx="6">
                  <c:v>16953</c:v>
                </c:pt>
                <c:pt idx="7">
                  <c:v>16983</c:v>
                </c:pt>
                <c:pt idx="8">
                  <c:v>17014</c:v>
                </c:pt>
                <c:pt idx="9">
                  <c:v>17045</c:v>
                </c:pt>
                <c:pt idx="10">
                  <c:v>17075</c:v>
                </c:pt>
                <c:pt idx="11">
                  <c:v>17106</c:v>
                </c:pt>
                <c:pt idx="12">
                  <c:v>17136</c:v>
                </c:pt>
                <c:pt idx="13">
                  <c:v>17167</c:v>
                </c:pt>
                <c:pt idx="14">
                  <c:v>17198</c:v>
                </c:pt>
                <c:pt idx="15">
                  <c:v>17226</c:v>
                </c:pt>
                <c:pt idx="16">
                  <c:v>17257</c:v>
                </c:pt>
                <c:pt idx="17">
                  <c:v>17287</c:v>
                </c:pt>
                <c:pt idx="18">
                  <c:v>17318</c:v>
                </c:pt>
                <c:pt idx="19">
                  <c:v>17348</c:v>
                </c:pt>
                <c:pt idx="20">
                  <c:v>17379</c:v>
                </c:pt>
                <c:pt idx="21">
                  <c:v>17410</c:v>
                </c:pt>
                <c:pt idx="22">
                  <c:v>17440</c:v>
                </c:pt>
                <c:pt idx="23">
                  <c:v>17471</c:v>
                </c:pt>
                <c:pt idx="24">
                  <c:v>17501</c:v>
                </c:pt>
                <c:pt idx="25">
                  <c:v>17532</c:v>
                </c:pt>
              </c:numCache>
            </c:numRef>
          </c:cat>
          <c:val>
            <c:numRef>
              <c:f>data!$J$5:$J$29</c:f>
              <c:numCache>
                <c:formatCode>General</c:formatCode>
                <c:ptCount val="25"/>
                <c:pt idx="0">
                  <c:v>1452299</c:v>
                </c:pt>
                <c:pt idx="1">
                  <c:v>1663381</c:v>
                </c:pt>
                <c:pt idx="2">
                  <c:v>1808588</c:v>
                </c:pt>
                <c:pt idx="3">
                  <c:v>2011428</c:v>
                </c:pt>
                <c:pt idx="4">
                  <c:v>2219424</c:v>
                </c:pt>
                <c:pt idx="5">
                  <c:v>2527828</c:v>
                </c:pt>
                <c:pt idx="6">
                  <c:v>2711032</c:v>
                </c:pt>
                <c:pt idx="7">
                  <c:v>2841669</c:v>
                </c:pt>
                <c:pt idx="8">
                  <c:v>2941938</c:v>
                </c:pt>
                <c:pt idx="9">
                  <c:v>3011081</c:v>
                </c:pt>
                <c:pt idx="10">
                  <c:v>3067347</c:v>
                </c:pt>
                <c:pt idx="11">
                  <c:v>3197389</c:v>
                </c:pt>
                <c:pt idx="12">
                  <c:v>3275020</c:v>
                </c:pt>
                <c:pt idx="13">
                  <c:v>3396136</c:v>
                </c:pt>
                <c:pt idx="14">
                  <c:v>3485348</c:v>
                </c:pt>
                <c:pt idx="15">
                  <c:v>3565989</c:v>
                </c:pt>
                <c:pt idx="16">
                  <c:v>3607439</c:v>
                </c:pt>
                <c:pt idx="17">
                  <c:v>3675666</c:v>
                </c:pt>
                <c:pt idx="18">
                  <c:v>3796555</c:v>
                </c:pt>
                <c:pt idx="19">
                  <c:v>3885136</c:v>
                </c:pt>
                <c:pt idx="20">
                  <c:v>3933819</c:v>
                </c:pt>
                <c:pt idx="21">
                  <c:v>3996624</c:v>
                </c:pt>
                <c:pt idx="22">
                  <c:v>4017924</c:v>
                </c:pt>
                <c:pt idx="23">
                  <c:v>4071307</c:v>
                </c:pt>
                <c:pt idx="24">
                  <c:v>4082604</c:v>
                </c:pt>
              </c:numCache>
            </c:numRef>
          </c:val>
          <c:smooth val="0"/>
          <c:extLst>
            <c:ext xmlns:c16="http://schemas.microsoft.com/office/drawing/2014/chart" uri="{C3380CC4-5D6E-409C-BE32-E72D297353CC}">
              <c16:uniqueId val="{00000000-171F-D643-8B26-401B58C4DBB4}"/>
            </c:ext>
          </c:extLst>
        </c:ser>
        <c:dLbls>
          <c:showLegendKey val="0"/>
          <c:showVal val="0"/>
          <c:showCatName val="0"/>
          <c:showSerName val="0"/>
          <c:showPercent val="0"/>
          <c:showBubbleSize val="0"/>
        </c:dLbls>
        <c:smooth val="0"/>
        <c:axId val="-2116091544"/>
        <c:axId val="-2116089080"/>
      </c:lineChart>
      <c:dateAx>
        <c:axId val="-2116091544"/>
        <c:scaling>
          <c:orientation val="minMax"/>
          <c:max val="17502"/>
          <c:min val="16772"/>
        </c:scaling>
        <c:delete val="0"/>
        <c:axPos val="b"/>
        <c:numFmt formatCode="[$-409]mmm\-yy;@" sourceLinked="1"/>
        <c:majorTickMark val="out"/>
        <c:minorTickMark val="none"/>
        <c:tickLblPos val="nextTo"/>
        <c:txPr>
          <a:bodyPr rot="-2700000"/>
          <a:lstStyle/>
          <a:p>
            <a:pPr>
              <a:defRPr sz="1200"/>
            </a:pPr>
            <a:endParaRPr lang="fr-FR"/>
          </a:p>
        </c:txPr>
        <c:crossAx val="-2116089080"/>
        <c:crosses val="autoZero"/>
        <c:auto val="0"/>
        <c:lblOffset val="100"/>
        <c:baseTimeUnit val="months"/>
        <c:majorUnit val="1"/>
        <c:majorTimeUnit val="months"/>
      </c:dateAx>
      <c:valAx>
        <c:axId val="-2116089080"/>
        <c:scaling>
          <c:orientation val="minMax"/>
        </c:scaling>
        <c:delete val="0"/>
        <c:axPos val="l"/>
        <c:majorGridlines/>
        <c:numFmt formatCode="#,##0" sourceLinked="0"/>
        <c:majorTickMark val="out"/>
        <c:minorTickMark val="none"/>
        <c:tickLblPos val="nextTo"/>
        <c:txPr>
          <a:bodyPr/>
          <a:lstStyle/>
          <a:p>
            <a:pPr>
              <a:defRPr sz="1200"/>
            </a:pPr>
            <a:endParaRPr lang="fr-FR"/>
          </a:p>
        </c:txPr>
        <c:crossAx val="-2116091544"/>
        <c:crosses val="autoZero"/>
        <c:crossBetween val="between"/>
      </c:valAx>
    </c:plotArea>
    <c:plotVisOnly val="1"/>
    <c:dispBlanksAs val="gap"/>
    <c:showDLblsOverMax val="0"/>
  </c:chart>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800" b="1" i="0" baseline="0">
                <a:effectLst/>
              </a:rPr>
              <a:t>The share of Kresy migrants in the stock of all migrants who have arrived in Western Territories by month </a:t>
            </a:r>
          </a:p>
          <a:p>
            <a:pPr>
              <a:defRPr/>
            </a:pPr>
            <a:r>
              <a:rPr lang="en-US" sz="1800" b="1" i="0" baseline="0">
                <a:effectLst/>
              </a:rPr>
              <a:t>in the first two years of the mass migration</a:t>
            </a:r>
            <a:endParaRPr lang="en-US">
              <a:effectLst/>
            </a:endParaRPr>
          </a:p>
        </c:rich>
      </c:tx>
      <c:layout>
        <c:manualLayout>
          <c:xMode val="edge"/>
          <c:yMode val="edge"/>
          <c:x val="0.112370754443786"/>
          <c:y val="2.00060871443439E-2"/>
        </c:manualLayout>
      </c:layout>
      <c:overlay val="0"/>
    </c:title>
    <c:autoTitleDeleted val="0"/>
    <c:plotArea>
      <c:layout>
        <c:manualLayout>
          <c:layoutTarget val="inner"/>
          <c:xMode val="edge"/>
          <c:yMode val="edge"/>
          <c:x val="7.7653847750577695E-2"/>
          <c:y val="0.28636479617263"/>
          <c:w val="0.89723067129789802"/>
          <c:h val="0.59062912389115896"/>
        </c:manualLayout>
      </c:layout>
      <c:lineChart>
        <c:grouping val="standard"/>
        <c:varyColors val="0"/>
        <c:ser>
          <c:idx val="0"/>
          <c:order val="0"/>
          <c:tx>
            <c:strRef>
              <c:f>data!$W$4</c:f>
              <c:strCache>
                <c:ptCount val="1"/>
                <c:pt idx="0">
                  <c:v>Urban destinations</c:v>
                </c:pt>
              </c:strCache>
            </c:strRef>
          </c:tx>
          <c:marker>
            <c:symbol val="none"/>
          </c:marker>
          <c:cat>
            <c:numRef>
              <c:f>data!$T$5:$T$29</c:f>
              <c:numCache>
                <c:formatCode>[$-409]mmm\-yy;@</c:formatCode>
                <c:ptCount val="25"/>
                <c:pt idx="0">
                  <c:v>16802</c:v>
                </c:pt>
                <c:pt idx="1">
                  <c:v>16833</c:v>
                </c:pt>
                <c:pt idx="2">
                  <c:v>16861</c:v>
                </c:pt>
                <c:pt idx="3">
                  <c:v>16892</c:v>
                </c:pt>
                <c:pt idx="4">
                  <c:v>16922</c:v>
                </c:pt>
                <c:pt idx="5">
                  <c:v>16953</c:v>
                </c:pt>
                <c:pt idx="6">
                  <c:v>16983</c:v>
                </c:pt>
                <c:pt idx="7">
                  <c:v>17014</c:v>
                </c:pt>
                <c:pt idx="8">
                  <c:v>17045</c:v>
                </c:pt>
                <c:pt idx="9">
                  <c:v>17075</c:v>
                </c:pt>
                <c:pt idx="10">
                  <c:v>17106</c:v>
                </c:pt>
                <c:pt idx="11">
                  <c:v>17136</c:v>
                </c:pt>
                <c:pt idx="12">
                  <c:v>17167</c:v>
                </c:pt>
                <c:pt idx="13">
                  <c:v>17198</c:v>
                </c:pt>
                <c:pt idx="14">
                  <c:v>17226</c:v>
                </c:pt>
                <c:pt idx="15">
                  <c:v>17257</c:v>
                </c:pt>
                <c:pt idx="16">
                  <c:v>17287</c:v>
                </c:pt>
                <c:pt idx="17">
                  <c:v>17318</c:v>
                </c:pt>
                <c:pt idx="18">
                  <c:v>17348</c:v>
                </c:pt>
                <c:pt idx="19">
                  <c:v>17379</c:v>
                </c:pt>
                <c:pt idx="20">
                  <c:v>17410</c:v>
                </c:pt>
                <c:pt idx="21">
                  <c:v>17440</c:v>
                </c:pt>
                <c:pt idx="22">
                  <c:v>17471</c:v>
                </c:pt>
                <c:pt idx="23">
                  <c:v>17501</c:v>
                </c:pt>
                <c:pt idx="24">
                  <c:v>17532</c:v>
                </c:pt>
              </c:numCache>
            </c:numRef>
          </c:cat>
          <c:val>
            <c:numRef>
              <c:f>data!$W$5:$W$29</c:f>
              <c:numCache>
                <c:formatCode>0\.0%</c:formatCode>
                <c:ptCount val="25"/>
                <c:pt idx="0">
                  <c:v>0.43491606297586505</c:v>
                </c:pt>
                <c:pt idx="1">
                  <c:v>0.40680283095045833</c:v>
                </c:pt>
                <c:pt idx="2">
                  <c:v>0.403531443360436</c:v>
                </c:pt>
                <c:pt idx="3">
                  <c:v>0.4248217229374005</c:v>
                </c:pt>
                <c:pt idx="4">
                  <c:v>0.44942844339179544</c:v>
                </c:pt>
                <c:pt idx="5">
                  <c:v>0.47806873471633804</c:v>
                </c:pt>
                <c:pt idx="6">
                  <c:v>0.4915323341305049</c:v>
                </c:pt>
                <c:pt idx="7">
                  <c:v>0.50002236030073288</c:v>
                </c:pt>
                <c:pt idx="8">
                  <c:v>0.50547785112755439</c:v>
                </c:pt>
                <c:pt idx="9">
                  <c:v>0.50980701685149377</c:v>
                </c:pt>
                <c:pt idx="10">
                  <c:v>0.51346167891943895</c:v>
                </c:pt>
                <c:pt idx="11">
                  <c:v>0.51353251806895284</c:v>
                </c:pt>
                <c:pt idx="12">
                  <c:v>0.51173234252370325</c:v>
                </c:pt>
                <c:pt idx="13">
                  <c:v>0.51259070703776122</c:v>
                </c:pt>
                <c:pt idx="14">
                  <c:v>0.51514172299564198</c:v>
                </c:pt>
                <c:pt idx="15">
                  <c:v>0.51315439317766842</c:v>
                </c:pt>
                <c:pt idx="16">
                  <c:v>0.51114072685849088</c:v>
                </c:pt>
                <c:pt idx="17">
                  <c:v>0.50523981038379806</c:v>
                </c:pt>
                <c:pt idx="18">
                  <c:v>0.49670899790142187</c:v>
                </c:pt>
                <c:pt idx="19">
                  <c:v>0.48073048037894384</c:v>
                </c:pt>
                <c:pt idx="20">
                  <c:v>0.47810806943254081</c:v>
                </c:pt>
                <c:pt idx="21">
                  <c:v>0.47793073905351924</c:v>
                </c:pt>
                <c:pt idx="22">
                  <c:v>0.47245073703715157</c:v>
                </c:pt>
                <c:pt idx="23">
                  <c:v>0.46688542043150993</c:v>
                </c:pt>
                <c:pt idx="24">
                  <c:v>0.46584679480700941</c:v>
                </c:pt>
              </c:numCache>
            </c:numRef>
          </c:val>
          <c:smooth val="0"/>
          <c:extLst>
            <c:ext xmlns:c16="http://schemas.microsoft.com/office/drawing/2014/chart" uri="{C3380CC4-5D6E-409C-BE32-E72D297353CC}">
              <c16:uniqueId val="{00000000-D041-454C-94F6-2CB792D002C7}"/>
            </c:ext>
          </c:extLst>
        </c:ser>
        <c:ser>
          <c:idx val="2"/>
          <c:order val="1"/>
          <c:tx>
            <c:strRef>
              <c:f>data!$Y$4</c:f>
              <c:strCache>
                <c:ptCount val="1"/>
                <c:pt idx="0">
                  <c:v>Rural destinations</c:v>
                </c:pt>
              </c:strCache>
            </c:strRef>
          </c:tx>
          <c:spPr>
            <a:ln>
              <a:solidFill>
                <a:schemeClr val="accent2"/>
              </a:solidFill>
              <a:prstDash val="sysDash"/>
            </a:ln>
          </c:spPr>
          <c:marker>
            <c:symbol val="none"/>
          </c:marker>
          <c:cat>
            <c:numRef>
              <c:f>data!$T$5:$T$29</c:f>
              <c:numCache>
                <c:formatCode>[$-409]mmm\-yy;@</c:formatCode>
                <c:ptCount val="25"/>
                <c:pt idx="0">
                  <c:v>16802</c:v>
                </c:pt>
                <c:pt idx="1">
                  <c:v>16833</c:v>
                </c:pt>
                <c:pt idx="2">
                  <c:v>16861</c:v>
                </c:pt>
                <c:pt idx="3">
                  <c:v>16892</c:v>
                </c:pt>
                <c:pt idx="4">
                  <c:v>16922</c:v>
                </c:pt>
                <c:pt idx="5">
                  <c:v>16953</c:v>
                </c:pt>
                <c:pt idx="6">
                  <c:v>16983</c:v>
                </c:pt>
                <c:pt idx="7">
                  <c:v>17014</c:v>
                </c:pt>
                <c:pt idx="8">
                  <c:v>17045</c:v>
                </c:pt>
                <c:pt idx="9">
                  <c:v>17075</c:v>
                </c:pt>
                <c:pt idx="10">
                  <c:v>17106</c:v>
                </c:pt>
                <c:pt idx="11">
                  <c:v>17136</c:v>
                </c:pt>
                <c:pt idx="12">
                  <c:v>17167</c:v>
                </c:pt>
                <c:pt idx="13">
                  <c:v>17198</c:v>
                </c:pt>
                <c:pt idx="14">
                  <c:v>17226</c:v>
                </c:pt>
                <c:pt idx="15">
                  <c:v>17257</c:v>
                </c:pt>
                <c:pt idx="16">
                  <c:v>17287</c:v>
                </c:pt>
                <c:pt idx="17">
                  <c:v>17318</c:v>
                </c:pt>
                <c:pt idx="18">
                  <c:v>17348</c:v>
                </c:pt>
                <c:pt idx="19">
                  <c:v>17379</c:v>
                </c:pt>
                <c:pt idx="20">
                  <c:v>17410</c:v>
                </c:pt>
                <c:pt idx="21">
                  <c:v>17440</c:v>
                </c:pt>
                <c:pt idx="22">
                  <c:v>17471</c:v>
                </c:pt>
                <c:pt idx="23">
                  <c:v>17501</c:v>
                </c:pt>
                <c:pt idx="24">
                  <c:v>17532</c:v>
                </c:pt>
              </c:numCache>
            </c:numRef>
          </c:cat>
          <c:val>
            <c:numRef>
              <c:f>data!$Y$5:$Y$29</c:f>
              <c:numCache>
                <c:formatCode>0\.0%</c:formatCode>
                <c:ptCount val="25"/>
                <c:pt idx="0">
                  <c:v>0.44131483624667456</c:v>
                </c:pt>
                <c:pt idx="1">
                  <c:v>0.42982098501631649</c:v>
                </c:pt>
                <c:pt idx="2">
                  <c:v>0.44352989698036727</c:v>
                </c:pt>
                <c:pt idx="3">
                  <c:v>0.44928227654414987</c:v>
                </c:pt>
                <c:pt idx="4">
                  <c:v>0.46664240949722491</c:v>
                </c:pt>
                <c:pt idx="5">
                  <c:v>0.48014330471106981</c:v>
                </c:pt>
                <c:pt idx="6">
                  <c:v>0.49683576924044659</c:v>
                </c:pt>
                <c:pt idx="7">
                  <c:v>0.50352618276806671</c:v>
                </c:pt>
                <c:pt idx="8">
                  <c:v>0.51074461616490541</c:v>
                </c:pt>
                <c:pt idx="9">
                  <c:v>0.51186510590161682</c:v>
                </c:pt>
                <c:pt idx="10">
                  <c:v>0.50828964225713003</c:v>
                </c:pt>
                <c:pt idx="11">
                  <c:v>0.50468270047497588</c:v>
                </c:pt>
                <c:pt idx="12">
                  <c:v>0.49809126644549251</c:v>
                </c:pt>
                <c:pt idx="13">
                  <c:v>0.47772162017964037</c:v>
                </c:pt>
                <c:pt idx="14">
                  <c:v>0.46521159874608153</c:v>
                </c:pt>
                <c:pt idx="15">
                  <c:v>0.45776303145917663</c:v>
                </c:pt>
                <c:pt idx="16">
                  <c:v>0.45623346044500246</c:v>
                </c:pt>
                <c:pt idx="17">
                  <c:v>0.45221913001773284</c:v>
                </c:pt>
                <c:pt idx="18">
                  <c:v>0.44422088524393122</c:v>
                </c:pt>
                <c:pt idx="19">
                  <c:v>0.44048310575759975</c:v>
                </c:pt>
                <c:pt idx="20">
                  <c:v>0.4424210534804206</c:v>
                </c:pt>
                <c:pt idx="21">
                  <c:v>0.44072446825493616</c:v>
                </c:pt>
                <c:pt idx="22">
                  <c:v>0.44425782946460601</c:v>
                </c:pt>
                <c:pt idx="23">
                  <c:v>0.44295091263895492</c:v>
                </c:pt>
                <c:pt idx="24">
                  <c:v>0.44626569838938956</c:v>
                </c:pt>
              </c:numCache>
            </c:numRef>
          </c:val>
          <c:smooth val="0"/>
          <c:extLst>
            <c:ext xmlns:c16="http://schemas.microsoft.com/office/drawing/2014/chart" uri="{C3380CC4-5D6E-409C-BE32-E72D297353CC}">
              <c16:uniqueId val="{00000001-D041-454C-94F6-2CB792D002C7}"/>
            </c:ext>
          </c:extLst>
        </c:ser>
        <c:dLbls>
          <c:showLegendKey val="0"/>
          <c:showVal val="0"/>
          <c:showCatName val="0"/>
          <c:showSerName val="0"/>
          <c:showPercent val="0"/>
          <c:showBubbleSize val="0"/>
        </c:dLbls>
        <c:smooth val="0"/>
        <c:axId val="-2117571096"/>
        <c:axId val="-2117471816"/>
      </c:lineChart>
      <c:dateAx>
        <c:axId val="-2117571096"/>
        <c:scaling>
          <c:orientation val="minMax"/>
        </c:scaling>
        <c:delete val="0"/>
        <c:axPos val="b"/>
        <c:numFmt formatCode="[$-409]mmm\-yy;@" sourceLinked="1"/>
        <c:majorTickMark val="none"/>
        <c:minorTickMark val="none"/>
        <c:tickLblPos val="nextTo"/>
        <c:txPr>
          <a:bodyPr rot="-2700000"/>
          <a:lstStyle/>
          <a:p>
            <a:pPr>
              <a:defRPr sz="1200" spc="0"/>
            </a:pPr>
            <a:endParaRPr lang="fr-FR"/>
          </a:p>
        </c:txPr>
        <c:crossAx val="-2117471816"/>
        <c:crosses val="autoZero"/>
        <c:auto val="1"/>
        <c:lblOffset val="100"/>
        <c:baseTimeUnit val="months"/>
        <c:majorUnit val="1"/>
        <c:majorTimeUnit val="months"/>
      </c:dateAx>
      <c:valAx>
        <c:axId val="-2117471816"/>
        <c:scaling>
          <c:orientation val="minMax"/>
        </c:scaling>
        <c:delete val="0"/>
        <c:axPos val="l"/>
        <c:majorGridlines/>
        <c:numFmt formatCode="0%" sourceLinked="0"/>
        <c:majorTickMark val="none"/>
        <c:minorTickMark val="none"/>
        <c:tickLblPos val="nextTo"/>
        <c:txPr>
          <a:bodyPr/>
          <a:lstStyle/>
          <a:p>
            <a:pPr>
              <a:defRPr sz="1400"/>
            </a:pPr>
            <a:endParaRPr lang="fr-FR"/>
          </a:p>
        </c:txPr>
        <c:crossAx val="-2117571096"/>
        <c:crosses val="autoZero"/>
        <c:crossBetween val="between"/>
      </c:valAx>
    </c:plotArea>
    <c:legend>
      <c:legendPos val="t"/>
      <c:overlay val="0"/>
      <c:txPr>
        <a:bodyPr/>
        <a:lstStyle/>
        <a:p>
          <a:pPr>
            <a:defRPr sz="1400"/>
          </a:pPr>
          <a:endParaRPr lang="fr-FR"/>
        </a:p>
      </c:txPr>
    </c:legend>
    <c:plotVisOnly val="1"/>
    <c:dispBlanksAs val="gap"/>
    <c:showDLblsOverMax val="0"/>
  </c:chart>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241300</xdr:colOff>
      <xdr:row>29</xdr:row>
      <xdr:rowOff>127000</xdr:rowOff>
    </xdr:from>
    <xdr:to>
      <xdr:col>9</xdr:col>
      <xdr:colOff>63500</xdr:colOff>
      <xdr:row>56</xdr:row>
      <xdr:rowOff>63500</xdr:rowOff>
    </xdr:to>
    <xdr:graphicFrame macro="">
      <xdr:nvGraphicFramePr>
        <xdr:cNvPr id="2" name="Диаграмма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406400</xdr:colOff>
      <xdr:row>29</xdr:row>
      <xdr:rowOff>127000</xdr:rowOff>
    </xdr:from>
    <xdr:to>
      <xdr:col>16</xdr:col>
      <xdr:colOff>762000</xdr:colOff>
      <xdr:row>56</xdr:row>
      <xdr:rowOff>76200</xdr:rowOff>
    </xdr:to>
    <xdr:graphicFrame macro="">
      <xdr:nvGraphicFramePr>
        <xdr:cNvPr id="3" name="Диаграмма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79"/>
  <sheetViews>
    <sheetView tabSelected="1" topLeftCell="A27" workbookViewId="0">
      <selection activeCell="A59" sqref="A59"/>
    </sheetView>
  </sheetViews>
  <sheetFormatPr baseColWidth="10" defaultRowHeight="16" x14ac:dyDescent="0.2"/>
  <cols>
    <col min="1" max="1" width="14" customWidth="1"/>
    <col min="2" max="2" width="10.5" customWidth="1"/>
    <col min="3" max="3" width="16.33203125" customWidth="1"/>
    <col min="4" max="5" width="10.5" customWidth="1"/>
    <col min="6" max="6" width="13.6640625" customWidth="1"/>
    <col min="7" max="7" width="10.1640625" customWidth="1"/>
    <col min="8" max="8" width="12" customWidth="1"/>
    <col min="9" max="9" width="5" customWidth="1"/>
    <col min="10" max="10" width="14.1640625" customWidth="1"/>
    <col min="11" max="11" width="10.83203125" style="9"/>
    <col min="14" max="14" width="14.83203125" style="4" customWidth="1"/>
    <col min="15" max="15" width="14.33203125" style="4" customWidth="1"/>
    <col min="16" max="16" width="14.6640625" customWidth="1"/>
    <col min="20" max="20" width="10.83203125" style="17"/>
  </cols>
  <sheetData>
    <row r="1" spans="1:25" x14ac:dyDescent="0.2">
      <c r="A1" t="s">
        <v>17</v>
      </c>
    </row>
    <row r="3" spans="1:25" x14ac:dyDescent="0.2">
      <c r="A3" t="s">
        <v>0</v>
      </c>
      <c r="B3" s="19" t="s">
        <v>1</v>
      </c>
      <c r="C3" s="19"/>
      <c r="D3" s="19" t="s">
        <v>2</v>
      </c>
      <c r="E3" s="19"/>
      <c r="G3" t="s">
        <v>9</v>
      </c>
      <c r="H3" t="s">
        <v>10</v>
      </c>
      <c r="J3" t="s">
        <v>11</v>
      </c>
      <c r="K3" s="10" t="s">
        <v>12</v>
      </c>
      <c r="L3" t="s">
        <v>13</v>
      </c>
      <c r="M3" t="s">
        <v>14</v>
      </c>
      <c r="N3" s="12" t="s">
        <v>16</v>
      </c>
      <c r="O3" s="12" t="s">
        <v>15</v>
      </c>
      <c r="P3" t="s">
        <v>64</v>
      </c>
      <c r="Q3" t="s">
        <v>65</v>
      </c>
      <c r="R3" t="s">
        <v>66</v>
      </c>
      <c r="S3" t="s">
        <v>67</v>
      </c>
      <c r="T3" s="17" t="s">
        <v>0</v>
      </c>
      <c r="U3" t="s">
        <v>68</v>
      </c>
      <c r="W3" t="s">
        <v>71</v>
      </c>
    </row>
    <row r="4" spans="1:25" x14ac:dyDescent="0.2">
      <c r="B4" s="1" t="s">
        <v>4</v>
      </c>
      <c r="C4" s="1" t="s">
        <v>3</v>
      </c>
      <c r="D4" s="1" t="s">
        <v>4</v>
      </c>
      <c r="E4" s="1" t="s">
        <v>3</v>
      </c>
      <c r="K4" s="10"/>
      <c r="N4" s="12"/>
      <c r="O4" s="12"/>
      <c r="W4" t="s">
        <v>69</v>
      </c>
      <c r="Y4" t="s">
        <v>70</v>
      </c>
    </row>
    <row r="5" spans="1:25" x14ac:dyDescent="0.2">
      <c r="A5" s="17">
        <v>16802</v>
      </c>
      <c r="B5">
        <v>400138</v>
      </c>
      <c r="C5">
        <v>234896</v>
      </c>
      <c r="D5">
        <v>519897</v>
      </c>
      <c r="E5">
        <v>297368</v>
      </c>
      <c r="G5">
        <f>SUM(B5+C5)</f>
        <v>635034</v>
      </c>
      <c r="H5">
        <f>SUM(D5+E5)</f>
        <v>817265</v>
      </c>
      <c r="J5">
        <f>SUM(G5+H5)</f>
        <v>1452299</v>
      </c>
      <c r="K5" s="10">
        <f>H5/J5</f>
        <v>0.56273880240914576</v>
      </c>
      <c r="L5">
        <f>SUM(B5+D5)</f>
        <v>920035</v>
      </c>
      <c r="M5">
        <f>SUM(C5+E5)</f>
        <v>532264</v>
      </c>
      <c r="N5" s="10">
        <f>D5/L5</f>
        <v>0.56508393702413495</v>
      </c>
      <c r="O5" s="10">
        <f>E5/M5</f>
        <v>0.55868516375332544</v>
      </c>
      <c r="T5" s="17">
        <v>16802</v>
      </c>
      <c r="U5" s="8">
        <f>1-K5</f>
        <v>0.43726119759085424</v>
      </c>
      <c r="W5" s="8">
        <f>1-N5</f>
        <v>0.43491606297586505</v>
      </c>
      <c r="Y5" s="8">
        <f>1-O5</f>
        <v>0.44131483624667456</v>
      </c>
    </row>
    <row r="6" spans="1:25" x14ac:dyDescent="0.2">
      <c r="A6" s="17">
        <v>16833</v>
      </c>
      <c r="B6">
        <v>428221</v>
      </c>
      <c r="C6">
        <v>262505</v>
      </c>
      <c r="D6">
        <v>624429</v>
      </c>
      <c r="E6">
        <v>348226</v>
      </c>
      <c r="G6">
        <f t="shared" ref="G6:G29" si="0">SUM(B6+C6)</f>
        <v>690726</v>
      </c>
      <c r="H6">
        <f t="shared" ref="H6:H28" si="1">SUM(D6+E6)</f>
        <v>972655</v>
      </c>
      <c r="J6">
        <f t="shared" ref="J6:J29" si="2">SUM(G6+H6)</f>
        <v>1663381</v>
      </c>
      <c r="K6" s="10">
        <f t="shared" ref="K6:K29" si="3">H6/J6</f>
        <v>0.58474576780665399</v>
      </c>
      <c r="L6">
        <f t="shared" ref="L6:L29" si="4">SUM(B6+D6)</f>
        <v>1052650</v>
      </c>
      <c r="M6">
        <f t="shared" ref="M6:M29" si="5">SUM(C6+E6)</f>
        <v>610731</v>
      </c>
      <c r="N6" s="10">
        <f t="shared" ref="N6:N29" si="6">D6/L6</f>
        <v>0.59319716904954167</v>
      </c>
      <c r="O6" s="10">
        <f t="shared" ref="O6:O29" si="7">E6/M6</f>
        <v>0.57017901498368351</v>
      </c>
      <c r="P6">
        <f>G6-G5</f>
        <v>55692</v>
      </c>
      <c r="Q6">
        <f>H6-H5</f>
        <v>155390</v>
      </c>
      <c r="R6">
        <f>P6-Q6</f>
        <v>-99698</v>
      </c>
      <c r="S6" s="8">
        <f>P6/(P6+Q6)</f>
        <v>0.26384059275542204</v>
      </c>
      <c r="T6" s="17">
        <v>16833</v>
      </c>
      <c r="U6" s="8">
        <f t="shared" ref="U6:U29" si="8">1-K6</f>
        <v>0.41525423219334601</v>
      </c>
      <c r="W6" s="8">
        <f t="shared" ref="W6:W29" si="9">1-N6</f>
        <v>0.40680283095045833</v>
      </c>
      <c r="Y6" s="8">
        <f t="shared" ref="Y6:Y29" si="10">1-O6</f>
        <v>0.42982098501631649</v>
      </c>
    </row>
    <row r="7" spans="1:25" x14ac:dyDescent="0.2">
      <c r="A7" s="17">
        <v>16861</v>
      </c>
      <c r="B7">
        <v>456844</v>
      </c>
      <c r="C7">
        <v>300036</v>
      </c>
      <c r="D7">
        <v>675271</v>
      </c>
      <c r="E7">
        <v>376437</v>
      </c>
      <c r="G7">
        <f t="shared" si="0"/>
        <v>756880</v>
      </c>
      <c r="H7">
        <f t="shared" si="1"/>
        <v>1051708</v>
      </c>
      <c r="J7">
        <f t="shared" si="2"/>
        <v>1808588</v>
      </c>
      <c r="K7" s="10">
        <f t="shared" si="3"/>
        <v>0.58150778397291147</v>
      </c>
      <c r="L7">
        <f t="shared" si="4"/>
        <v>1132115</v>
      </c>
      <c r="M7">
        <f t="shared" si="5"/>
        <v>676473</v>
      </c>
      <c r="N7" s="10">
        <f t="shared" si="6"/>
        <v>0.596468556639564</v>
      </c>
      <c r="O7" s="10">
        <f t="shared" si="7"/>
        <v>0.55647010301963273</v>
      </c>
      <c r="P7">
        <f t="shared" ref="P7:P29" si="11">G7-G6</f>
        <v>66154</v>
      </c>
      <c r="Q7">
        <f t="shared" ref="Q7:Q29" si="12">H7-H6</f>
        <v>79053</v>
      </c>
      <c r="R7">
        <f t="shared" ref="R7:R29" si="13">P7-Q7</f>
        <v>-12899</v>
      </c>
      <c r="S7" s="8">
        <f t="shared" ref="S7:S29" si="14">P7/(P7+Q7)</f>
        <v>0.45558409718539739</v>
      </c>
      <c r="T7" s="17">
        <v>16861</v>
      </c>
      <c r="U7" s="8">
        <f t="shared" si="8"/>
        <v>0.41849221602708853</v>
      </c>
      <c r="W7" s="8">
        <f t="shared" si="9"/>
        <v>0.403531443360436</v>
      </c>
      <c r="Y7" s="8">
        <f t="shared" si="10"/>
        <v>0.44352989698036727</v>
      </c>
    </row>
    <row r="8" spans="1:25" x14ac:dyDescent="0.2">
      <c r="A8" s="17">
        <v>16892</v>
      </c>
      <c r="B8">
        <v>510781</v>
      </c>
      <c r="C8">
        <v>363508</v>
      </c>
      <c r="D8">
        <v>691561</v>
      </c>
      <c r="E8">
        <v>445578</v>
      </c>
      <c r="G8">
        <f t="shared" si="0"/>
        <v>874289</v>
      </c>
      <c r="H8">
        <f t="shared" si="1"/>
        <v>1137139</v>
      </c>
      <c r="J8">
        <f t="shared" si="2"/>
        <v>2011428</v>
      </c>
      <c r="K8" s="10">
        <f t="shared" si="3"/>
        <v>0.56533915208498642</v>
      </c>
      <c r="L8">
        <f t="shared" si="4"/>
        <v>1202342</v>
      </c>
      <c r="M8">
        <f t="shared" si="5"/>
        <v>809086</v>
      </c>
      <c r="N8" s="10">
        <f t="shared" si="6"/>
        <v>0.5751782770625995</v>
      </c>
      <c r="O8" s="10">
        <f t="shared" si="7"/>
        <v>0.55071772345585013</v>
      </c>
      <c r="P8">
        <f t="shared" si="11"/>
        <v>117409</v>
      </c>
      <c r="Q8">
        <f t="shared" si="12"/>
        <v>85431</v>
      </c>
      <c r="R8">
        <f t="shared" si="13"/>
        <v>31978</v>
      </c>
      <c r="S8" s="8">
        <f t="shared" si="14"/>
        <v>0.5788256754091895</v>
      </c>
      <c r="T8" s="17">
        <v>16892</v>
      </c>
      <c r="U8" s="8">
        <f t="shared" si="8"/>
        <v>0.43466084791501358</v>
      </c>
      <c r="W8" s="8">
        <f t="shared" si="9"/>
        <v>0.4248217229374005</v>
      </c>
      <c r="Y8" s="8">
        <f t="shared" si="10"/>
        <v>0.44928227654414987</v>
      </c>
    </row>
    <row r="9" spans="1:25" x14ac:dyDescent="0.2">
      <c r="A9" s="17">
        <v>16922</v>
      </c>
      <c r="B9">
        <v>583688</v>
      </c>
      <c r="C9">
        <v>429633</v>
      </c>
      <c r="D9">
        <v>715046</v>
      </c>
      <c r="E9">
        <v>491057</v>
      </c>
      <c r="G9">
        <f t="shared" si="0"/>
        <v>1013321</v>
      </c>
      <c r="H9">
        <f t="shared" si="1"/>
        <v>1206103</v>
      </c>
      <c r="J9">
        <f t="shared" si="2"/>
        <v>2219424</v>
      </c>
      <c r="K9" s="10">
        <f t="shared" si="3"/>
        <v>0.54343063785919232</v>
      </c>
      <c r="L9">
        <f t="shared" si="4"/>
        <v>1298734</v>
      </c>
      <c r="M9">
        <f t="shared" si="5"/>
        <v>920690</v>
      </c>
      <c r="N9" s="10">
        <f t="shared" si="6"/>
        <v>0.55057155660820456</v>
      </c>
      <c r="O9" s="10">
        <f t="shared" si="7"/>
        <v>0.53335759050277509</v>
      </c>
      <c r="P9">
        <f t="shared" si="11"/>
        <v>139032</v>
      </c>
      <c r="Q9">
        <f t="shared" si="12"/>
        <v>68964</v>
      </c>
      <c r="R9">
        <f t="shared" si="13"/>
        <v>70068</v>
      </c>
      <c r="S9" s="8">
        <f t="shared" si="14"/>
        <v>0.6684359314602204</v>
      </c>
      <c r="T9" s="17">
        <v>16922</v>
      </c>
      <c r="U9" s="8">
        <f t="shared" si="8"/>
        <v>0.45656936214080768</v>
      </c>
      <c r="W9" s="8">
        <f t="shared" si="9"/>
        <v>0.44942844339179544</v>
      </c>
      <c r="Y9" s="8">
        <f t="shared" si="10"/>
        <v>0.46664240949722491</v>
      </c>
    </row>
    <row r="10" spans="1:25" x14ac:dyDescent="0.2">
      <c r="A10" s="17">
        <v>16953</v>
      </c>
      <c r="B10">
        <v>681116</v>
      </c>
      <c r="C10">
        <v>529648</v>
      </c>
      <c r="D10">
        <v>743608</v>
      </c>
      <c r="E10">
        <v>573456</v>
      </c>
      <c r="G10">
        <f t="shared" si="0"/>
        <v>1210764</v>
      </c>
      <c r="H10">
        <f t="shared" si="1"/>
        <v>1317064</v>
      </c>
      <c r="J10">
        <f t="shared" si="2"/>
        <v>2527828</v>
      </c>
      <c r="K10" s="10">
        <f t="shared" si="3"/>
        <v>0.52102595587990952</v>
      </c>
      <c r="L10">
        <f t="shared" si="4"/>
        <v>1424724</v>
      </c>
      <c r="M10">
        <f t="shared" si="5"/>
        <v>1103104</v>
      </c>
      <c r="N10" s="10">
        <f t="shared" si="6"/>
        <v>0.52193126528366196</v>
      </c>
      <c r="O10" s="10">
        <f t="shared" si="7"/>
        <v>0.51985669528893019</v>
      </c>
      <c r="P10">
        <f t="shared" si="11"/>
        <v>197443</v>
      </c>
      <c r="Q10">
        <f t="shared" si="12"/>
        <v>110961</v>
      </c>
      <c r="R10">
        <f t="shared" si="13"/>
        <v>86482</v>
      </c>
      <c r="S10" s="8">
        <f t="shared" si="14"/>
        <v>0.64020894670626838</v>
      </c>
      <c r="T10" s="17">
        <v>16953</v>
      </c>
      <c r="U10" s="8">
        <f t="shared" si="8"/>
        <v>0.47897404412009048</v>
      </c>
      <c r="W10" s="8">
        <f t="shared" si="9"/>
        <v>0.47806873471633804</v>
      </c>
      <c r="Y10" s="8">
        <f t="shared" si="10"/>
        <v>0.48014330471106981</v>
      </c>
    </row>
    <row r="11" spans="1:25" x14ac:dyDescent="0.2">
      <c r="A11" s="17">
        <v>16983</v>
      </c>
      <c r="B11">
        <v>726966</v>
      </c>
      <c r="C11">
        <v>612128</v>
      </c>
      <c r="D11">
        <v>752013</v>
      </c>
      <c r="E11">
        <v>619925</v>
      </c>
      <c r="G11">
        <f t="shared" si="0"/>
        <v>1339094</v>
      </c>
      <c r="H11">
        <f t="shared" si="1"/>
        <v>1371938</v>
      </c>
      <c r="J11">
        <f t="shared" si="2"/>
        <v>2711032</v>
      </c>
      <c r="K11" s="10">
        <f t="shared" si="3"/>
        <v>0.5060574718409816</v>
      </c>
      <c r="L11">
        <f t="shared" si="4"/>
        <v>1478979</v>
      </c>
      <c r="M11">
        <f t="shared" si="5"/>
        <v>1232053</v>
      </c>
      <c r="N11" s="10">
        <f t="shared" si="6"/>
        <v>0.5084676658694951</v>
      </c>
      <c r="O11" s="10">
        <f t="shared" si="7"/>
        <v>0.50316423075955341</v>
      </c>
      <c r="P11">
        <f t="shared" si="11"/>
        <v>128330</v>
      </c>
      <c r="Q11">
        <f t="shared" si="12"/>
        <v>54874</v>
      </c>
      <c r="R11">
        <f t="shared" si="13"/>
        <v>73456</v>
      </c>
      <c r="S11" s="8">
        <f t="shared" si="14"/>
        <v>0.70047597214034629</v>
      </c>
      <c r="T11" s="17">
        <v>16983</v>
      </c>
      <c r="U11" s="8">
        <f t="shared" si="8"/>
        <v>0.4939425281590184</v>
      </c>
      <c r="W11" s="8">
        <f t="shared" si="9"/>
        <v>0.4915323341305049</v>
      </c>
      <c r="Y11" s="8">
        <f t="shared" si="10"/>
        <v>0.49683576924044659</v>
      </c>
    </row>
    <row r="12" spans="1:25" x14ac:dyDescent="0.2">
      <c r="A12" s="17">
        <v>17014</v>
      </c>
      <c r="B12">
        <v>760310</v>
      </c>
      <c r="C12">
        <v>665217</v>
      </c>
      <c r="D12">
        <v>760242</v>
      </c>
      <c r="E12">
        <v>655900</v>
      </c>
      <c r="G12">
        <f t="shared" si="0"/>
        <v>1425527</v>
      </c>
      <c r="H12">
        <f t="shared" si="1"/>
        <v>1416142</v>
      </c>
      <c r="J12">
        <f t="shared" si="2"/>
        <v>2841669</v>
      </c>
      <c r="K12" s="10">
        <f t="shared" si="3"/>
        <v>0.49834868170782731</v>
      </c>
      <c r="L12">
        <f t="shared" si="4"/>
        <v>1520552</v>
      </c>
      <c r="M12">
        <f t="shared" si="5"/>
        <v>1321117</v>
      </c>
      <c r="N12" s="10">
        <f t="shared" si="6"/>
        <v>0.49997763969926712</v>
      </c>
      <c r="O12" s="10">
        <f t="shared" si="7"/>
        <v>0.49647381723193329</v>
      </c>
      <c r="P12">
        <f t="shared" si="11"/>
        <v>86433</v>
      </c>
      <c r="Q12">
        <f t="shared" si="12"/>
        <v>44204</v>
      </c>
      <c r="R12">
        <f t="shared" si="13"/>
        <v>42229</v>
      </c>
      <c r="S12" s="8">
        <f t="shared" si="14"/>
        <v>0.66162725720890714</v>
      </c>
      <c r="T12" s="17">
        <v>17014</v>
      </c>
      <c r="U12" s="8">
        <f t="shared" si="8"/>
        <v>0.50165131829217269</v>
      </c>
      <c r="W12" s="8">
        <f t="shared" si="9"/>
        <v>0.50002236030073288</v>
      </c>
      <c r="Y12" s="8">
        <f t="shared" si="10"/>
        <v>0.50352618276806671</v>
      </c>
    </row>
    <row r="13" spans="1:25" x14ac:dyDescent="0.2">
      <c r="A13" s="17">
        <v>17045</v>
      </c>
      <c r="B13">
        <v>785459</v>
      </c>
      <c r="C13">
        <v>708936</v>
      </c>
      <c r="D13">
        <v>768435</v>
      </c>
      <c r="E13">
        <v>679108</v>
      </c>
      <c r="G13">
        <f t="shared" si="0"/>
        <v>1494395</v>
      </c>
      <c r="H13">
        <f t="shared" si="1"/>
        <v>1447543</v>
      </c>
      <c r="J13">
        <f t="shared" si="2"/>
        <v>2941938</v>
      </c>
      <c r="K13" s="10">
        <f t="shared" si="3"/>
        <v>0.4920372217225516</v>
      </c>
      <c r="L13">
        <f t="shared" si="4"/>
        <v>1553894</v>
      </c>
      <c r="M13">
        <f t="shared" si="5"/>
        <v>1388044</v>
      </c>
      <c r="N13" s="10">
        <f t="shared" si="6"/>
        <v>0.49452214887244561</v>
      </c>
      <c r="O13" s="10">
        <f t="shared" si="7"/>
        <v>0.48925538383509454</v>
      </c>
      <c r="P13">
        <f t="shared" si="11"/>
        <v>68868</v>
      </c>
      <c r="Q13">
        <f t="shared" si="12"/>
        <v>31401</v>
      </c>
      <c r="R13">
        <f t="shared" si="13"/>
        <v>37467</v>
      </c>
      <c r="S13" s="8">
        <f t="shared" si="14"/>
        <v>0.68683242078808004</v>
      </c>
      <c r="T13" s="17">
        <v>17045</v>
      </c>
      <c r="U13" s="8">
        <f t="shared" si="8"/>
        <v>0.5079627782774484</v>
      </c>
      <c r="W13" s="8">
        <f t="shared" si="9"/>
        <v>0.50547785112755439</v>
      </c>
      <c r="Y13" s="8">
        <f t="shared" si="10"/>
        <v>0.51074461616490541</v>
      </c>
    </row>
    <row r="14" spans="1:25" x14ac:dyDescent="0.2">
      <c r="A14" s="17">
        <v>17075</v>
      </c>
      <c r="B14">
        <v>800916</v>
      </c>
      <c r="C14">
        <v>737118</v>
      </c>
      <c r="D14">
        <v>770102</v>
      </c>
      <c r="E14">
        <v>702945</v>
      </c>
      <c r="G14">
        <f t="shared" si="0"/>
        <v>1538034</v>
      </c>
      <c r="H14">
        <f t="shared" si="1"/>
        <v>1473047</v>
      </c>
      <c r="J14">
        <f t="shared" si="2"/>
        <v>3011081</v>
      </c>
      <c r="K14" s="10">
        <f t="shared" si="3"/>
        <v>0.48920869282493562</v>
      </c>
      <c r="L14">
        <f t="shared" si="4"/>
        <v>1571018</v>
      </c>
      <c r="M14">
        <f t="shared" si="5"/>
        <v>1440063</v>
      </c>
      <c r="N14" s="10">
        <f t="shared" si="6"/>
        <v>0.49019298314850623</v>
      </c>
      <c r="O14" s="10">
        <f t="shared" si="7"/>
        <v>0.48813489409838318</v>
      </c>
      <c r="P14">
        <f t="shared" si="11"/>
        <v>43639</v>
      </c>
      <c r="Q14">
        <f t="shared" si="12"/>
        <v>25504</v>
      </c>
      <c r="R14">
        <f t="shared" si="13"/>
        <v>18135</v>
      </c>
      <c r="S14" s="8">
        <f t="shared" si="14"/>
        <v>0.63114125797260745</v>
      </c>
      <c r="T14" s="17">
        <v>17075</v>
      </c>
      <c r="U14" s="8">
        <f t="shared" si="8"/>
        <v>0.51079130717506438</v>
      </c>
      <c r="W14" s="8">
        <f t="shared" si="9"/>
        <v>0.50980701685149377</v>
      </c>
      <c r="Y14" s="8">
        <f t="shared" si="10"/>
        <v>0.51186510590161682</v>
      </c>
    </row>
    <row r="15" spans="1:25" x14ac:dyDescent="0.2">
      <c r="A15" s="17">
        <v>17106</v>
      </c>
      <c r="B15">
        <v>815486</v>
      </c>
      <c r="C15">
        <v>751829</v>
      </c>
      <c r="D15">
        <v>772726</v>
      </c>
      <c r="E15">
        <v>727306</v>
      </c>
      <c r="G15">
        <f t="shared" si="0"/>
        <v>1567315</v>
      </c>
      <c r="H15">
        <f t="shared" si="1"/>
        <v>1500032</v>
      </c>
      <c r="J15">
        <f t="shared" si="2"/>
        <v>3067347</v>
      </c>
      <c r="K15" s="10">
        <f t="shared" si="3"/>
        <v>0.48903237879509559</v>
      </c>
      <c r="L15">
        <f t="shared" si="4"/>
        <v>1588212</v>
      </c>
      <c r="M15">
        <f t="shared" si="5"/>
        <v>1479135</v>
      </c>
      <c r="N15" s="10">
        <f t="shared" si="6"/>
        <v>0.48653832108056105</v>
      </c>
      <c r="O15" s="10">
        <f t="shared" si="7"/>
        <v>0.49171035774286997</v>
      </c>
      <c r="P15">
        <f t="shared" si="11"/>
        <v>29281</v>
      </c>
      <c r="Q15">
        <f t="shared" si="12"/>
        <v>26985</v>
      </c>
      <c r="R15">
        <f t="shared" si="13"/>
        <v>2296</v>
      </c>
      <c r="S15" s="8">
        <f t="shared" si="14"/>
        <v>0.5204030853446131</v>
      </c>
      <c r="T15" s="17">
        <v>17106</v>
      </c>
      <c r="U15" s="8">
        <f t="shared" si="8"/>
        <v>0.51096762120490435</v>
      </c>
      <c r="W15" s="8">
        <f t="shared" si="9"/>
        <v>0.51346167891943895</v>
      </c>
      <c r="Y15" s="8">
        <f t="shared" si="10"/>
        <v>0.50828964225713003</v>
      </c>
    </row>
    <row r="16" spans="1:25" x14ac:dyDescent="0.2">
      <c r="A16" s="17">
        <v>17136</v>
      </c>
      <c r="B16">
        <v>849353</v>
      </c>
      <c r="C16">
        <v>778951</v>
      </c>
      <c r="D16">
        <v>804589</v>
      </c>
      <c r="E16">
        <v>764496</v>
      </c>
      <c r="G16">
        <f t="shared" si="0"/>
        <v>1628304</v>
      </c>
      <c r="H16">
        <f t="shared" si="1"/>
        <v>1569085</v>
      </c>
      <c r="J16">
        <f t="shared" si="2"/>
        <v>3197389</v>
      </c>
      <c r="K16" s="10">
        <f t="shared" si="3"/>
        <v>0.49073947524057909</v>
      </c>
      <c r="L16">
        <f t="shared" si="4"/>
        <v>1653942</v>
      </c>
      <c r="M16">
        <f t="shared" si="5"/>
        <v>1543447</v>
      </c>
      <c r="N16" s="10">
        <f t="shared" si="6"/>
        <v>0.48646748193104716</v>
      </c>
      <c r="O16" s="10">
        <f t="shared" si="7"/>
        <v>0.49531729952502418</v>
      </c>
      <c r="P16">
        <f t="shared" si="11"/>
        <v>60989</v>
      </c>
      <c r="Q16">
        <f t="shared" si="12"/>
        <v>69053</v>
      </c>
      <c r="R16">
        <f t="shared" si="13"/>
        <v>-8064</v>
      </c>
      <c r="S16" s="8">
        <f t="shared" si="14"/>
        <v>0.46899463250334505</v>
      </c>
      <c r="T16" s="17">
        <v>17136</v>
      </c>
      <c r="U16" s="8">
        <f t="shared" si="8"/>
        <v>0.50926052475942085</v>
      </c>
      <c r="W16" s="8">
        <f t="shared" si="9"/>
        <v>0.51353251806895284</v>
      </c>
      <c r="Y16" s="8">
        <f t="shared" si="10"/>
        <v>0.50468270047497588</v>
      </c>
    </row>
    <row r="17" spans="1:25" x14ac:dyDescent="0.2">
      <c r="A17" s="17">
        <v>17167</v>
      </c>
      <c r="B17">
        <v>854876</v>
      </c>
      <c r="C17">
        <v>799171</v>
      </c>
      <c r="D17">
        <v>815677</v>
      </c>
      <c r="E17">
        <v>805296</v>
      </c>
      <c r="G17">
        <f t="shared" si="0"/>
        <v>1654047</v>
      </c>
      <c r="H17">
        <f t="shared" si="1"/>
        <v>1620973</v>
      </c>
      <c r="J17">
        <f t="shared" si="2"/>
        <v>3275020</v>
      </c>
      <c r="K17" s="10">
        <f t="shared" si="3"/>
        <v>0.49495056518738817</v>
      </c>
      <c r="L17">
        <f t="shared" si="4"/>
        <v>1670553</v>
      </c>
      <c r="M17">
        <f t="shared" si="5"/>
        <v>1604467</v>
      </c>
      <c r="N17" s="10">
        <f t="shared" si="6"/>
        <v>0.48826765747629675</v>
      </c>
      <c r="O17" s="10">
        <f t="shared" si="7"/>
        <v>0.50190873355450749</v>
      </c>
      <c r="P17">
        <f t="shared" si="11"/>
        <v>25743</v>
      </c>
      <c r="Q17">
        <f t="shared" si="12"/>
        <v>51888</v>
      </c>
      <c r="R17">
        <f t="shared" si="13"/>
        <v>-26145</v>
      </c>
      <c r="S17" s="8">
        <f t="shared" si="14"/>
        <v>0.33160721876569926</v>
      </c>
      <c r="T17" s="17">
        <v>17167</v>
      </c>
      <c r="U17" s="8">
        <f t="shared" si="8"/>
        <v>0.50504943481261177</v>
      </c>
      <c r="W17" s="8">
        <f t="shared" si="9"/>
        <v>0.51173234252370325</v>
      </c>
      <c r="Y17" s="8">
        <f t="shared" si="10"/>
        <v>0.49809126644549251</v>
      </c>
    </row>
    <row r="18" spans="1:25" x14ac:dyDescent="0.2">
      <c r="A18" s="17">
        <v>17198</v>
      </c>
      <c r="B18">
        <v>867508</v>
      </c>
      <c r="C18">
        <v>813912</v>
      </c>
      <c r="D18">
        <v>824891</v>
      </c>
      <c r="E18">
        <v>889825</v>
      </c>
      <c r="G18">
        <f t="shared" si="0"/>
        <v>1681420</v>
      </c>
      <c r="H18">
        <f t="shared" si="1"/>
        <v>1714716</v>
      </c>
      <c r="J18">
        <f t="shared" si="2"/>
        <v>3396136</v>
      </c>
      <c r="K18" s="10">
        <f t="shared" si="3"/>
        <v>0.50490204161435226</v>
      </c>
      <c r="L18">
        <f t="shared" si="4"/>
        <v>1692399</v>
      </c>
      <c r="M18">
        <f t="shared" si="5"/>
        <v>1703737</v>
      </c>
      <c r="N18" s="10">
        <f t="shared" si="6"/>
        <v>0.48740929296223878</v>
      </c>
      <c r="O18" s="10">
        <f t="shared" si="7"/>
        <v>0.52227837982035963</v>
      </c>
      <c r="P18">
        <f t="shared" si="11"/>
        <v>27373</v>
      </c>
      <c r="Q18">
        <f t="shared" si="12"/>
        <v>93743</v>
      </c>
      <c r="R18">
        <f t="shared" si="13"/>
        <v>-66370</v>
      </c>
      <c r="S18" s="8">
        <f t="shared" si="14"/>
        <v>0.22600647313319464</v>
      </c>
      <c r="T18" s="17">
        <v>17198</v>
      </c>
      <c r="U18" s="8">
        <f t="shared" si="8"/>
        <v>0.49509795838564774</v>
      </c>
      <c r="W18" s="8">
        <f t="shared" si="9"/>
        <v>0.51259070703776122</v>
      </c>
      <c r="Y18" s="8">
        <f t="shared" si="10"/>
        <v>0.47772162017964037</v>
      </c>
    </row>
    <row r="19" spans="1:25" x14ac:dyDescent="0.2">
      <c r="A19" s="17">
        <v>17226</v>
      </c>
      <c r="B19">
        <v>875199</v>
      </c>
      <c r="C19">
        <v>831054</v>
      </c>
      <c r="D19" s="3">
        <v>823749</v>
      </c>
      <c r="E19">
        <v>955346</v>
      </c>
      <c r="G19">
        <f t="shared" si="0"/>
        <v>1706253</v>
      </c>
      <c r="H19">
        <f t="shared" si="1"/>
        <v>1779095</v>
      </c>
      <c r="J19">
        <f t="shared" si="2"/>
        <v>3485348</v>
      </c>
      <c r="K19" s="10">
        <f t="shared" si="3"/>
        <v>0.51044974562081036</v>
      </c>
      <c r="L19">
        <f t="shared" si="4"/>
        <v>1698948</v>
      </c>
      <c r="M19">
        <f t="shared" si="5"/>
        <v>1786400</v>
      </c>
      <c r="N19" s="10">
        <f t="shared" si="6"/>
        <v>0.48485827700435802</v>
      </c>
      <c r="O19" s="10">
        <f t="shared" si="7"/>
        <v>0.53478840125391847</v>
      </c>
      <c r="P19">
        <f t="shared" si="11"/>
        <v>24833</v>
      </c>
      <c r="Q19">
        <f t="shared" si="12"/>
        <v>64379</v>
      </c>
      <c r="R19">
        <f t="shared" si="13"/>
        <v>-39546</v>
      </c>
      <c r="S19" s="8">
        <f t="shared" si="14"/>
        <v>0.27835941353181187</v>
      </c>
      <c r="T19" s="17">
        <v>17226</v>
      </c>
      <c r="U19" s="8">
        <f t="shared" si="8"/>
        <v>0.48955025437918964</v>
      </c>
      <c r="W19" s="8">
        <f t="shared" si="9"/>
        <v>0.51514172299564198</v>
      </c>
      <c r="Y19" s="8">
        <f t="shared" si="10"/>
        <v>0.46521159874608153</v>
      </c>
    </row>
    <row r="20" spans="1:25" x14ac:dyDescent="0.2">
      <c r="A20" s="17">
        <v>17257</v>
      </c>
      <c r="B20">
        <v>888943</v>
      </c>
      <c r="C20">
        <v>839390</v>
      </c>
      <c r="D20">
        <v>843368</v>
      </c>
      <c r="E20">
        <v>994288</v>
      </c>
      <c r="G20">
        <f t="shared" si="0"/>
        <v>1728333</v>
      </c>
      <c r="H20">
        <f t="shared" si="1"/>
        <v>1837656</v>
      </c>
      <c r="J20">
        <f t="shared" si="2"/>
        <v>3565989</v>
      </c>
      <c r="K20" s="10">
        <f t="shared" si="3"/>
        <v>0.51532856663326776</v>
      </c>
      <c r="L20">
        <f t="shared" si="4"/>
        <v>1732311</v>
      </c>
      <c r="M20">
        <f t="shared" si="5"/>
        <v>1833678</v>
      </c>
      <c r="N20" s="10">
        <f t="shared" si="6"/>
        <v>0.48684560682233158</v>
      </c>
      <c r="O20" s="10">
        <f t="shared" si="7"/>
        <v>0.54223696854082337</v>
      </c>
      <c r="P20">
        <f t="shared" si="11"/>
        <v>22080</v>
      </c>
      <c r="Q20">
        <f t="shared" si="12"/>
        <v>58561</v>
      </c>
      <c r="R20">
        <f t="shared" si="13"/>
        <v>-36481</v>
      </c>
      <c r="S20" s="8">
        <f t="shared" si="14"/>
        <v>0.27380612839622526</v>
      </c>
      <c r="T20" s="17">
        <v>17257</v>
      </c>
      <c r="U20" s="8">
        <f t="shared" si="8"/>
        <v>0.48467143336673224</v>
      </c>
      <c r="W20" s="8">
        <f t="shared" si="9"/>
        <v>0.51315439317766842</v>
      </c>
      <c r="Y20" s="8">
        <f t="shared" si="10"/>
        <v>0.45776303145917663</v>
      </c>
    </row>
    <row r="21" spans="1:25" x14ac:dyDescent="0.2">
      <c r="A21" s="17">
        <v>17287</v>
      </c>
      <c r="B21">
        <v>897856</v>
      </c>
      <c r="C21">
        <v>844427</v>
      </c>
      <c r="D21">
        <v>858717</v>
      </c>
      <c r="E21">
        <v>1006439</v>
      </c>
      <c r="G21">
        <f t="shared" si="0"/>
        <v>1742283</v>
      </c>
      <c r="H21">
        <f t="shared" si="1"/>
        <v>1865156</v>
      </c>
      <c r="J21">
        <f t="shared" si="2"/>
        <v>3607439</v>
      </c>
      <c r="K21" s="10">
        <f t="shared" si="3"/>
        <v>0.51703050280268081</v>
      </c>
      <c r="L21">
        <f t="shared" si="4"/>
        <v>1756573</v>
      </c>
      <c r="M21">
        <f t="shared" si="5"/>
        <v>1850866</v>
      </c>
      <c r="N21" s="10">
        <f t="shared" si="6"/>
        <v>0.48885927314150907</v>
      </c>
      <c r="O21" s="10">
        <f t="shared" si="7"/>
        <v>0.54376653955499754</v>
      </c>
      <c r="P21">
        <f t="shared" si="11"/>
        <v>13950</v>
      </c>
      <c r="Q21">
        <f t="shared" si="12"/>
        <v>27500</v>
      </c>
      <c r="R21">
        <f t="shared" si="13"/>
        <v>-13550</v>
      </c>
      <c r="S21" s="8">
        <f t="shared" si="14"/>
        <v>0.33655006031363088</v>
      </c>
      <c r="T21" s="17">
        <v>17287</v>
      </c>
      <c r="U21" s="8">
        <f t="shared" si="8"/>
        <v>0.48296949719731919</v>
      </c>
      <c r="W21" s="8">
        <f t="shared" si="9"/>
        <v>0.51114072685849088</v>
      </c>
      <c r="Y21" s="8">
        <f t="shared" si="10"/>
        <v>0.45623346044500246</v>
      </c>
    </row>
    <row r="22" spans="1:25" x14ac:dyDescent="0.2">
      <c r="A22" s="17">
        <v>17318</v>
      </c>
      <c r="B22">
        <v>896351</v>
      </c>
      <c r="C22">
        <v>859920</v>
      </c>
      <c r="D22">
        <v>877759</v>
      </c>
      <c r="E22">
        <v>1041636</v>
      </c>
      <c r="G22">
        <f t="shared" si="0"/>
        <v>1756271</v>
      </c>
      <c r="H22">
        <f t="shared" si="1"/>
        <v>1919395</v>
      </c>
      <c r="J22">
        <f t="shared" si="2"/>
        <v>3675666</v>
      </c>
      <c r="K22" s="10">
        <f t="shared" si="3"/>
        <v>0.52218972017588106</v>
      </c>
      <c r="L22">
        <f t="shared" si="4"/>
        <v>1774110</v>
      </c>
      <c r="M22">
        <f t="shared" si="5"/>
        <v>1901556</v>
      </c>
      <c r="N22" s="10">
        <f t="shared" si="6"/>
        <v>0.49476018961620194</v>
      </c>
      <c r="O22" s="10">
        <f t="shared" si="7"/>
        <v>0.54778086998226716</v>
      </c>
      <c r="P22">
        <f t="shared" si="11"/>
        <v>13988</v>
      </c>
      <c r="Q22">
        <f t="shared" si="12"/>
        <v>54239</v>
      </c>
      <c r="R22">
        <f t="shared" si="13"/>
        <v>-40251</v>
      </c>
      <c r="S22" s="8">
        <f t="shared" si="14"/>
        <v>0.20502147243759802</v>
      </c>
      <c r="T22" s="17">
        <v>17318</v>
      </c>
      <c r="U22" s="8">
        <f t="shared" si="8"/>
        <v>0.47781027982411894</v>
      </c>
      <c r="W22" s="8">
        <f t="shared" si="9"/>
        <v>0.50523981038379806</v>
      </c>
      <c r="Y22" s="8">
        <f t="shared" si="10"/>
        <v>0.45221913001773284</v>
      </c>
    </row>
    <row r="23" spans="1:25" x14ac:dyDescent="0.2">
      <c r="A23" s="17">
        <v>17348</v>
      </c>
      <c r="B23">
        <v>902256</v>
      </c>
      <c r="C23">
        <v>879596</v>
      </c>
      <c r="D23">
        <v>914212</v>
      </c>
      <c r="E23">
        <v>1100491</v>
      </c>
      <c r="G23">
        <f t="shared" si="0"/>
        <v>1781852</v>
      </c>
      <c r="H23">
        <f t="shared" si="1"/>
        <v>2014703</v>
      </c>
      <c r="J23">
        <f t="shared" si="2"/>
        <v>3796555</v>
      </c>
      <c r="K23" s="10">
        <f t="shared" si="3"/>
        <v>0.5306660907059163</v>
      </c>
      <c r="L23">
        <f t="shared" si="4"/>
        <v>1816468</v>
      </c>
      <c r="M23">
        <f t="shared" si="5"/>
        <v>1980087</v>
      </c>
      <c r="N23" s="10">
        <f t="shared" si="6"/>
        <v>0.50329100209857813</v>
      </c>
      <c r="O23" s="10">
        <f t="shared" si="7"/>
        <v>0.55577911475606878</v>
      </c>
      <c r="P23">
        <f t="shared" si="11"/>
        <v>25581</v>
      </c>
      <c r="Q23">
        <f t="shared" si="12"/>
        <v>95308</v>
      </c>
      <c r="R23">
        <f t="shared" si="13"/>
        <v>-69727</v>
      </c>
      <c r="S23" s="8">
        <f t="shared" si="14"/>
        <v>0.21160734227266334</v>
      </c>
      <c r="T23" s="17">
        <v>17348</v>
      </c>
      <c r="U23" s="8">
        <f t="shared" si="8"/>
        <v>0.4693339092940837</v>
      </c>
      <c r="W23" s="8">
        <f t="shared" si="9"/>
        <v>0.49670899790142187</v>
      </c>
      <c r="Y23" s="8">
        <f t="shared" si="10"/>
        <v>0.44422088524393122</v>
      </c>
    </row>
    <row r="24" spans="1:25" x14ac:dyDescent="0.2">
      <c r="A24" s="17">
        <v>17379</v>
      </c>
      <c r="B24">
        <v>913498</v>
      </c>
      <c r="C24">
        <v>874318</v>
      </c>
      <c r="D24">
        <v>986731</v>
      </c>
      <c r="E24">
        <v>1110589</v>
      </c>
      <c r="G24">
        <f t="shared" si="0"/>
        <v>1787816</v>
      </c>
      <c r="H24">
        <f t="shared" si="1"/>
        <v>2097320</v>
      </c>
      <c r="J24">
        <f t="shared" si="2"/>
        <v>3885136</v>
      </c>
      <c r="K24" s="10">
        <f t="shared" si="3"/>
        <v>0.53983181026352745</v>
      </c>
      <c r="L24">
        <f t="shared" si="4"/>
        <v>1900229</v>
      </c>
      <c r="M24">
        <f t="shared" si="5"/>
        <v>1984907</v>
      </c>
      <c r="N24" s="10">
        <f t="shared" si="6"/>
        <v>0.51926951962105616</v>
      </c>
      <c r="O24" s="10">
        <f t="shared" si="7"/>
        <v>0.55951689424240025</v>
      </c>
      <c r="P24">
        <f t="shared" si="11"/>
        <v>5964</v>
      </c>
      <c r="Q24">
        <f t="shared" si="12"/>
        <v>82617</v>
      </c>
      <c r="R24">
        <f t="shared" si="13"/>
        <v>-76653</v>
      </c>
      <c r="S24" s="8">
        <f t="shared" si="14"/>
        <v>6.7328208080739665E-2</v>
      </c>
      <c r="T24" s="17">
        <v>17379</v>
      </c>
      <c r="U24" s="8">
        <f t="shared" si="8"/>
        <v>0.46016818973647255</v>
      </c>
      <c r="W24" s="8">
        <f t="shared" si="9"/>
        <v>0.48073048037894384</v>
      </c>
      <c r="Y24" s="8">
        <f t="shared" si="10"/>
        <v>0.44048310575759975</v>
      </c>
    </row>
    <row r="25" spans="1:25" x14ac:dyDescent="0.2">
      <c r="A25" s="17">
        <v>17410</v>
      </c>
      <c r="B25">
        <v>932163</v>
      </c>
      <c r="C25">
        <v>877820</v>
      </c>
      <c r="D25">
        <v>1017528</v>
      </c>
      <c r="E25">
        <v>1106308</v>
      </c>
      <c r="G25">
        <f t="shared" si="0"/>
        <v>1809983</v>
      </c>
      <c r="H25">
        <f t="shared" si="1"/>
        <v>2123836</v>
      </c>
      <c r="J25">
        <f t="shared" si="2"/>
        <v>3933819</v>
      </c>
      <c r="K25" s="10">
        <f t="shared" si="3"/>
        <v>0.53989164219299368</v>
      </c>
      <c r="L25">
        <f t="shared" si="4"/>
        <v>1949691</v>
      </c>
      <c r="M25">
        <f t="shared" si="5"/>
        <v>1984128</v>
      </c>
      <c r="N25" s="10">
        <f t="shared" si="6"/>
        <v>0.52189193056745919</v>
      </c>
      <c r="O25" s="10">
        <f t="shared" si="7"/>
        <v>0.5575789465195794</v>
      </c>
      <c r="P25">
        <f t="shared" si="11"/>
        <v>22167</v>
      </c>
      <c r="Q25">
        <f t="shared" si="12"/>
        <v>26516</v>
      </c>
      <c r="R25">
        <f t="shared" si="13"/>
        <v>-4349</v>
      </c>
      <c r="S25" s="8">
        <f t="shared" si="14"/>
        <v>0.45533348396770945</v>
      </c>
      <c r="T25" s="17">
        <v>17410</v>
      </c>
      <c r="U25" s="8">
        <f t="shared" si="8"/>
        <v>0.46010835780700632</v>
      </c>
      <c r="W25" s="8">
        <f t="shared" si="9"/>
        <v>0.47810806943254081</v>
      </c>
      <c r="Y25" s="8">
        <f t="shared" si="10"/>
        <v>0.4424210534804206</v>
      </c>
    </row>
    <row r="26" spans="1:25" x14ac:dyDescent="0.2">
      <c r="A26" s="17">
        <v>17440</v>
      </c>
      <c r="B26">
        <v>946105</v>
      </c>
      <c r="C26">
        <v>888958</v>
      </c>
      <c r="D26">
        <v>1033481</v>
      </c>
      <c r="E26">
        <v>1128080</v>
      </c>
      <c r="G26">
        <f t="shared" si="0"/>
        <v>1835063</v>
      </c>
      <c r="H26">
        <f t="shared" si="1"/>
        <v>2161561</v>
      </c>
      <c r="J26">
        <f t="shared" si="2"/>
        <v>3996624</v>
      </c>
      <c r="K26" s="10">
        <f t="shared" si="3"/>
        <v>0.54084672463559247</v>
      </c>
      <c r="L26">
        <f t="shared" si="4"/>
        <v>1979586</v>
      </c>
      <c r="M26">
        <f t="shared" si="5"/>
        <v>2017038</v>
      </c>
      <c r="N26" s="10">
        <f t="shared" si="6"/>
        <v>0.52206926094648076</v>
      </c>
      <c r="O26" s="10">
        <f t="shared" si="7"/>
        <v>0.55927553174506384</v>
      </c>
      <c r="P26">
        <f t="shared" si="11"/>
        <v>25080</v>
      </c>
      <c r="Q26">
        <f t="shared" si="12"/>
        <v>37725</v>
      </c>
      <c r="R26">
        <f t="shared" si="13"/>
        <v>-12645</v>
      </c>
      <c r="S26" s="8">
        <f t="shared" si="14"/>
        <v>0.39933126343443992</v>
      </c>
      <c r="T26" s="17">
        <v>17440</v>
      </c>
      <c r="U26" s="8">
        <f t="shared" si="8"/>
        <v>0.45915327536440753</v>
      </c>
      <c r="W26" s="8">
        <f t="shared" si="9"/>
        <v>0.47793073905351924</v>
      </c>
      <c r="Y26" s="8">
        <f t="shared" si="10"/>
        <v>0.44072446825493616</v>
      </c>
    </row>
    <row r="27" spans="1:25" x14ac:dyDescent="0.2">
      <c r="A27" s="17">
        <v>17471</v>
      </c>
      <c r="B27">
        <v>947482</v>
      </c>
      <c r="C27">
        <v>894052</v>
      </c>
      <c r="D27">
        <v>1057980</v>
      </c>
      <c r="E27">
        <v>1118410</v>
      </c>
      <c r="G27">
        <f t="shared" si="0"/>
        <v>1841534</v>
      </c>
      <c r="H27">
        <f t="shared" si="1"/>
        <v>2176390</v>
      </c>
      <c r="J27">
        <f t="shared" si="2"/>
        <v>4017924</v>
      </c>
      <c r="K27" s="10">
        <f t="shared" si="3"/>
        <v>0.54167027549550462</v>
      </c>
      <c r="L27">
        <f t="shared" si="4"/>
        <v>2005462</v>
      </c>
      <c r="M27">
        <f t="shared" si="5"/>
        <v>2012462</v>
      </c>
      <c r="N27" s="10">
        <f t="shared" si="6"/>
        <v>0.52754926296284843</v>
      </c>
      <c r="O27" s="10">
        <f t="shared" si="7"/>
        <v>0.55574217053539399</v>
      </c>
      <c r="P27">
        <f t="shared" si="11"/>
        <v>6471</v>
      </c>
      <c r="Q27">
        <f t="shared" si="12"/>
        <v>14829</v>
      </c>
      <c r="R27">
        <f t="shared" si="13"/>
        <v>-8358</v>
      </c>
      <c r="S27" s="8">
        <f t="shared" si="14"/>
        <v>0.30380281690140842</v>
      </c>
      <c r="T27" s="17">
        <v>17471</v>
      </c>
      <c r="U27" s="8">
        <f t="shared" si="8"/>
        <v>0.45832972450449538</v>
      </c>
      <c r="W27" s="8">
        <f t="shared" si="9"/>
        <v>0.47245073703715157</v>
      </c>
      <c r="Y27" s="8">
        <f t="shared" si="10"/>
        <v>0.44425782946460601</v>
      </c>
    </row>
    <row r="28" spans="1:25" x14ac:dyDescent="0.2">
      <c r="A28" s="17">
        <v>17501</v>
      </c>
      <c r="B28">
        <v>950758</v>
      </c>
      <c r="C28">
        <v>901371</v>
      </c>
      <c r="D28">
        <v>1085626</v>
      </c>
      <c r="E28">
        <v>1133552</v>
      </c>
      <c r="G28">
        <f t="shared" si="0"/>
        <v>1852129</v>
      </c>
      <c r="H28">
        <f t="shared" si="1"/>
        <v>2219178</v>
      </c>
      <c r="J28">
        <f t="shared" si="2"/>
        <v>4071307</v>
      </c>
      <c r="K28" s="10">
        <f t="shared" si="3"/>
        <v>0.54507753898195344</v>
      </c>
      <c r="L28">
        <f t="shared" si="4"/>
        <v>2036384</v>
      </c>
      <c r="M28">
        <f t="shared" si="5"/>
        <v>2034923</v>
      </c>
      <c r="N28" s="10">
        <f t="shared" si="6"/>
        <v>0.53311457956849007</v>
      </c>
      <c r="O28" s="10">
        <f t="shared" si="7"/>
        <v>0.55704908736104508</v>
      </c>
      <c r="P28">
        <f t="shared" si="11"/>
        <v>10595</v>
      </c>
      <c r="Q28">
        <f t="shared" si="12"/>
        <v>42788</v>
      </c>
      <c r="R28">
        <f t="shared" si="13"/>
        <v>-32193</v>
      </c>
      <c r="S28" s="8">
        <f t="shared" si="14"/>
        <v>0.19847142348687785</v>
      </c>
      <c r="T28" s="17">
        <v>17501</v>
      </c>
      <c r="U28" s="8">
        <f t="shared" si="8"/>
        <v>0.45492246101804656</v>
      </c>
      <c r="W28" s="8">
        <f t="shared" si="9"/>
        <v>0.46688542043150993</v>
      </c>
      <c r="Y28" s="8">
        <f t="shared" si="10"/>
        <v>0.44295091263895492</v>
      </c>
    </row>
    <row r="29" spans="1:25" x14ac:dyDescent="0.2">
      <c r="A29" s="17">
        <v>17532</v>
      </c>
      <c r="B29">
        <v>949529</v>
      </c>
      <c r="C29">
        <v>912309</v>
      </c>
      <c r="D29">
        <v>1088757</v>
      </c>
      <c r="E29">
        <v>1132009</v>
      </c>
      <c r="G29">
        <f t="shared" si="0"/>
        <v>1861838</v>
      </c>
      <c r="H29">
        <f>SUM(D29+E29)</f>
        <v>2220766</v>
      </c>
      <c r="J29">
        <f t="shared" si="2"/>
        <v>4082604</v>
      </c>
      <c r="K29" s="10">
        <f t="shared" si="3"/>
        <v>0.54395821882308448</v>
      </c>
      <c r="L29">
        <f t="shared" si="4"/>
        <v>2038286</v>
      </c>
      <c r="M29">
        <f t="shared" si="5"/>
        <v>2044318</v>
      </c>
      <c r="N29" s="10">
        <f t="shared" si="6"/>
        <v>0.53415320519299059</v>
      </c>
      <c r="O29" s="10">
        <f t="shared" si="7"/>
        <v>0.55373430161061044</v>
      </c>
      <c r="P29">
        <f t="shared" si="11"/>
        <v>9709</v>
      </c>
      <c r="Q29">
        <f t="shared" si="12"/>
        <v>1588</v>
      </c>
      <c r="R29">
        <f t="shared" si="13"/>
        <v>8121</v>
      </c>
      <c r="S29" s="8">
        <f t="shared" si="14"/>
        <v>0.85943170753297338</v>
      </c>
      <c r="T29" s="17">
        <v>17532</v>
      </c>
      <c r="U29" s="8">
        <f t="shared" si="8"/>
        <v>0.45604178117691552</v>
      </c>
      <c r="W29" s="8">
        <f t="shared" si="9"/>
        <v>0.46584679480700941</v>
      </c>
      <c r="Y29" s="8">
        <f t="shared" si="10"/>
        <v>0.44626569838938956</v>
      </c>
    </row>
    <row r="35" spans="1:20" x14ac:dyDescent="0.2">
      <c r="N35" s="14"/>
      <c r="O35" s="14"/>
    </row>
    <row r="36" spans="1:20" x14ac:dyDescent="0.2">
      <c r="A36" t="s">
        <v>5</v>
      </c>
    </row>
    <row r="37" spans="1:20" x14ac:dyDescent="0.2">
      <c r="A37" t="s">
        <v>72</v>
      </c>
      <c r="N37" s="14"/>
      <c r="O37" s="14"/>
    </row>
    <row r="38" spans="1:20" x14ac:dyDescent="0.2">
      <c r="A38" t="s">
        <v>6</v>
      </c>
    </row>
    <row r="39" spans="1:20" x14ac:dyDescent="0.2">
      <c r="A39" t="s">
        <v>7</v>
      </c>
    </row>
    <row r="40" spans="1:20" x14ac:dyDescent="0.2">
      <c r="A40" t="s">
        <v>8</v>
      </c>
    </row>
    <row r="43" spans="1:20" x14ac:dyDescent="0.2">
      <c r="A43" t="s">
        <v>75</v>
      </c>
    </row>
    <row r="45" spans="1:20" s="5" customFormat="1" x14ac:dyDescent="0.2">
      <c r="A45" s="5" t="s">
        <v>74</v>
      </c>
      <c r="K45" s="11"/>
      <c r="N45" s="13"/>
      <c r="O45" s="13"/>
      <c r="T45" s="18"/>
    </row>
    <row r="46" spans="1:20" s="5" customFormat="1" x14ac:dyDescent="0.2">
      <c r="K46" s="11"/>
      <c r="N46" s="13"/>
      <c r="O46" s="13"/>
      <c r="T46" s="18"/>
    </row>
    <row r="47" spans="1:20" s="5" customFormat="1" x14ac:dyDescent="0.2">
      <c r="K47" s="11"/>
      <c r="N47" s="13"/>
      <c r="O47" s="13"/>
      <c r="T47" s="18"/>
    </row>
    <row r="48" spans="1:20" x14ac:dyDescent="0.2">
      <c r="C48" t="s">
        <v>77</v>
      </c>
      <c r="D48" s="19" t="s">
        <v>73</v>
      </c>
      <c r="E48" s="19"/>
      <c r="F48" s="19"/>
      <c r="G48" s="19"/>
      <c r="H48" s="19"/>
    </row>
    <row r="49" spans="1:10" x14ac:dyDescent="0.2">
      <c r="A49" t="s">
        <v>0</v>
      </c>
      <c r="B49" t="s">
        <v>20</v>
      </c>
      <c r="D49" t="s">
        <v>27</v>
      </c>
      <c r="E49" t="s">
        <v>28</v>
      </c>
      <c r="F49" t="s">
        <v>29</v>
      </c>
      <c r="G49" t="s">
        <v>30</v>
      </c>
      <c r="H49" t="s">
        <v>31</v>
      </c>
    </row>
    <row r="50" spans="1:10" x14ac:dyDescent="0.2">
      <c r="A50" s="2">
        <v>16650</v>
      </c>
      <c r="B50" t="s">
        <v>21</v>
      </c>
      <c r="C50" s="1" t="s">
        <v>24</v>
      </c>
      <c r="D50" s="1" t="s">
        <v>32</v>
      </c>
      <c r="E50" s="1" t="s">
        <v>33</v>
      </c>
      <c r="F50" s="16">
        <v>368</v>
      </c>
      <c r="G50" s="1" t="s">
        <v>34</v>
      </c>
      <c r="H50" s="1" t="s">
        <v>35</v>
      </c>
      <c r="I50" s="1"/>
      <c r="J50" s="6"/>
    </row>
    <row r="51" spans="1:10" x14ac:dyDescent="0.2">
      <c r="A51" s="2">
        <v>16638</v>
      </c>
      <c r="B51" t="s">
        <v>22</v>
      </c>
      <c r="C51" s="1" t="s">
        <v>25</v>
      </c>
      <c r="D51" s="1" t="s">
        <v>36</v>
      </c>
      <c r="E51" s="1" t="s">
        <v>38</v>
      </c>
      <c r="F51" s="1" t="s">
        <v>40</v>
      </c>
      <c r="G51" s="1" t="s">
        <v>42</v>
      </c>
      <c r="H51" s="1" t="s">
        <v>43</v>
      </c>
      <c r="I51" s="1"/>
      <c r="J51" s="1"/>
    </row>
    <row r="52" spans="1:10" x14ac:dyDescent="0.2">
      <c r="A52" s="2">
        <v>16613</v>
      </c>
      <c r="B52" t="s">
        <v>23</v>
      </c>
      <c r="C52" s="1" t="s">
        <v>26</v>
      </c>
      <c r="D52" s="1" t="s">
        <v>37</v>
      </c>
      <c r="E52" s="16" t="s">
        <v>39</v>
      </c>
      <c r="F52" s="1" t="s">
        <v>41</v>
      </c>
      <c r="G52" s="1">
        <v>13476</v>
      </c>
      <c r="H52" s="1" t="s">
        <v>44</v>
      </c>
      <c r="I52" s="1"/>
      <c r="J52" s="1"/>
    </row>
    <row r="53" spans="1:10" x14ac:dyDescent="0.2">
      <c r="A53" t="s">
        <v>45</v>
      </c>
    </row>
    <row r="54" spans="1:10" x14ac:dyDescent="0.2">
      <c r="A54" s="2">
        <v>16650</v>
      </c>
      <c r="B54" t="s">
        <v>21</v>
      </c>
      <c r="C54" s="1" t="s">
        <v>46</v>
      </c>
      <c r="D54" s="1" t="s">
        <v>49</v>
      </c>
      <c r="E54" s="1" t="s">
        <v>52</v>
      </c>
      <c r="F54" s="16" t="s">
        <v>55</v>
      </c>
      <c r="G54" s="1" t="s">
        <v>58</v>
      </c>
      <c r="H54" s="1" t="s">
        <v>61</v>
      </c>
      <c r="I54" s="1"/>
    </row>
    <row r="55" spans="1:10" x14ac:dyDescent="0.2">
      <c r="A55" s="2">
        <v>16638</v>
      </c>
      <c r="B55" t="s">
        <v>22</v>
      </c>
      <c r="C55" s="1" t="s">
        <v>47</v>
      </c>
      <c r="D55" s="1" t="s">
        <v>50</v>
      </c>
      <c r="E55" s="1" t="s">
        <v>53</v>
      </c>
      <c r="F55" s="1" t="s">
        <v>56</v>
      </c>
      <c r="G55" s="1" t="s">
        <v>59</v>
      </c>
      <c r="H55" s="1" t="s">
        <v>62</v>
      </c>
      <c r="I55" s="1"/>
    </row>
    <row r="56" spans="1:10" x14ac:dyDescent="0.2">
      <c r="A56" s="2">
        <v>16685</v>
      </c>
      <c r="B56" t="s">
        <v>23</v>
      </c>
      <c r="C56" s="1" t="s">
        <v>48</v>
      </c>
      <c r="D56" s="1" t="s">
        <v>51</v>
      </c>
      <c r="E56" s="16" t="s">
        <v>54</v>
      </c>
      <c r="F56" s="1" t="s">
        <v>57</v>
      </c>
      <c r="G56" s="1" t="s">
        <v>60</v>
      </c>
      <c r="H56" s="1" t="s">
        <v>63</v>
      </c>
      <c r="I56" s="1"/>
      <c r="J56" s="7"/>
    </row>
    <row r="58" spans="1:10" x14ac:dyDescent="0.2">
      <c r="A58" t="s">
        <v>18</v>
      </c>
    </row>
    <row r="59" spans="1:10" x14ac:dyDescent="0.2">
      <c r="A59" t="s">
        <v>19</v>
      </c>
    </row>
    <row r="61" spans="1:10" x14ac:dyDescent="0.2">
      <c r="A61" t="s">
        <v>76</v>
      </c>
    </row>
    <row r="66" spans="1:2" x14ac:dyDescent="0.2">
      <c r="A66" t="s">
        <v>88</v>
      </c>
    </row>
    <row r="68" spans="1:2" x14ac:dyDescent="0.2">
      <c r="A68" t="s">
        <v>0</v>
      </c>
      <c r="B68" t="s">
        <v>78</v>
      </c>
    </row>
    <row r="69" spans="1:2" x14ac:dyDescent="0.2">
      <c r="A69" t="s">
        <v>79</v>
      </c>
      <c r="B69">
        <v>150995</v>
      </c>
    </row>
    <row r="70" spans="1:2" x14ac:dyDescent="0.2">
      <c r="A70" t="s">
        <v>80</v>
      </c>
      <c r="B70">
        <v>166332</v>
      </c>
    </row>
    <row r="71" spans="1:2" x14ac:dyDescent="0.2">
      <c r="A71" t="s">
        <v>81</v>
      </c>
      <c r="B71">
        <v>384312</v>
      </c>
    </row>
    <row r="72" spans="1:2" x14ac:dyDescent="0.2">
      <c r="A72" t="s">
        <v>82</v>
      </c>
      <c r="B72">
        <v>295741</v>
      </c>
    </row>
    <row r="73" spans="1:2" x14ac:dyDescent="0.2">
      <c r="A73" t="s">
        <v>83</v>
      </c>
      <c r="B73">
        <v>215376</v>
      </c>
    </row>
    <row r="74" spans="1:2" x14ac:dyDescent="0.2">
      <c r="A74" t="s">
        <v>84</v>
      </c>
      <c r="B74">
        <v>153689</v>
      </c>
    </row>
    <row r="75" spans="1:2" x14ac:dyDescent="0.2">
      <c r="A75" t="s">
        <v>85</v>
      </c>
      <c r="B75">
        <v>167418</v>
      </c>
    </row>
    <row r="76" spans="1:2" x14ac:dyDescent="0.2">
      <c r="A76" t="s">
        <v>86</v>
      </c>
      <c r="B76">
        <v>96775</v>
      </c>
    </row>
    <row r="77" spans="1:2" x14ac:dyDescent="0.2">
      <c r="A77" t="s">
        <v>89</v>
      </c>
      <c r="B77">
        <f>SUM(B69:B76)</f>
        <v>1630638</v>
      </c>
    </row>
    <row r="79" spans="1:2" x14ac:dyDescent="0.2">
      <c r="A79" t="s">
        <v>87</v>
      </c>
    </row>
  </sheetData>
  <mergeCells count="3">
    <mergeCell ref="B3:C3"/>
    <mergeCell ref="D3:E3"/>
    <mergeCell ref="D48:H48"/>
  </mergeCells>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election activeCell="A2" sqref="A2"/>
    </sheetView>
  </sheetViews>
  <sheetFormatPr baseColWidth="10" defaultRowHeight="16" x14ac:dyDescent="0.2"/>
  <sheetData>
    <row r="1" spans="1:1" x14ac:dyDescent="0.2">
      <c r="A1" t="s">
        <v>5</v>
      </c>
    </row>
    <row r="2" spans="1:1" x14ac:dyDescent="0.2">
      <c r="A2" t="s">
        <v>72</v>
      </c>
    </row>
    <row r="3" spans="1:1" x14ac:dyDescent="0.2">
      <c r="A3" t="s">
        <v>6</v>
      </c>
    </row>
    <row r="4" spans="1:1" x14ac:dyDescent="0.2">
      <c r="A4" t="s">
        <v>7</v>
      </c>
    </row>
    <row r="5" spans="1:1" x14ac:dyDescent="0.2">
      <c r="A5" t="s">
        <v>8</v>
      </c>
    </row>
    <row r="6" spans="1:1" ht="18" x14ac:dyDescent="0.2">
      <c r="A6" s="15"/>
    </row>
    <row r="7" spans="1:1" ht="18" x14ac:dyDescent="0.2">
      <c r="A7" s="15"/>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data</vt:lpstr>
      <vt:lpstr>source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Irena Smolar</dc:creator>
  <cp:lastModifiedBy>Microsoft Office User</cp:lastModifiedBy>
  <dcterms:created xsi:type="dcterms:W3CDTF">2017-12-14T10:26:28Z</dcterms:created>
  <dcterms:modified xsi:type="dcterms:W3CDTF">2019-10-13T16:05:32Z</dcterms:modified>
</cp:coreProperties>
</file>